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firstSheet="2" activeTab="8"/>
  </bookViews>
  <sheets>
    <sheet name="BOLOGNA" sheetId="1" r:id="rId1"/>
    <sheet name="FERRARA" sheetId="2" r:id="rId2"/>
    <sheet name="FORLI' CESENA" sheetId="3" r:id="rId3"/>
    <sheet name="MODENA" sheetId="4" r:id="rId4"/>
    <sheet name="PARMA" sheetId="5" r:id="rId5"/>
    <sheet name="PIACENZA" sheetId="6" r:id="rId6"/>
    <sheet name="RAVENNA" sheetId="7" r:id="rId7"/>
    <sheet name="REGGIO EMILIA" sheetId="8" r:id="rId8"/>
    <sheet name="RIMINI" sheetId="9" r:id="rId9"/>
  </sheets>
  <definedNames/>
  <calcPr fullCalcOnLoad="1"/>
</workbook>
</file>

<file path=xl/sharedStrings.xml><?xml version="1.0" encoding="utf-8"?>
<sst xmlns="http://schemas.openxmlformats.org/spreadsheetml/2006/main" count="257" uniqueCount="117">
  <si>
    <t>DENOMINAZIONE SCUOLA</t>
  </si>
  <si>
    <t>LOCALITA'</t>
  </si>
  <si>
    <t>ASILO SACRO CUORE</t>
  </si>
  <si>
    <t>BOLOGNA</t>
  </si>
  <si>
    <t>SANTA GIULIANA</t>
  </si>
  <si>
    <t>IL PELLICANO</t>
  </si>
  <si>
    <t>S. ALBERTO MAGNO</t>
  </si>
  <si>
    <t>MARIA AUSILIATRICE VIA J. DELLA QUERCIA</t>
  </si>
  <si>
    <t>FIGLIE DEL S.CUORE DI GESU'</t>
  </si>
  <si>
    <t>COLLEGIO S. LUIGI</t>
  </si>
  <si>
    <t>MAESTRE PIE</t>
  </si>
  <si>
    <t>SAN GIUSEPPE</t>
  </si>
  <si>
    <t xml:space="preserve">MARIA AUSILIATRICE VIA A. COSTA </t>
  </si>
  <si>
    <t>DON LUCIANO SARTI</t>
  </si>
  <si>
    <t>CASTEL S. PIETRO TERME</t>
  </si>
  <si>
    <t>SAN GIOVANNI BOSCO</t>
  </si>
  <si>
    <t>IMOLA</t>
  </si>
  <si>
    <t>SUOR TERESA VERONESI</t>
  </si>
  <si>
    <t>S. AGATA BOLOGNESE</t>
  </si>
  <si>
    <t>BEATA VERGINE DI LOURDES</t>
  </si>
  <si>
    <t>ZOLA PREDOSA</t>
  </si>
  <si>
    <t>ISTITUTO FIGLIE DI S.ANNA</t>
  </si>
  <si>
    <t>CERRETA</t>
  </si>
  <si>
    <t>ANDREA BASTELLI</t>
  </si>
  <si>
    <t>SAN DOMENICO</t>
  </si>
  <si>
    <t>MARIA GARAGNANI</t>
  </si>
  <si>
    <t>CLASSI IN CONVENZIONE</t>
  </si>
  <si>
    <t>ORE DI SOSTEGNO IN CONVENZIONE</t>
  </si>
  <si>
    <t>CONTRIBUTO IN CONVENZIONE</t>
  </si>
  <si>
    <t>COSTO DI UN'ORA DI SOSTEGNO</t>
  </si>
  <si>
    <t>COSTO DI UNA CLASSE</t>
  </si>
  <si>
    <t>TOTALI</t>
  </si>
  <si>
    <t>UFF. I DIRIGENTE STEFANO VERSARI</t>
  </si>
  <si>
    <t>SCUOLE PRIMARIE PARIFICATE A.S. 2005-2006 PROVINCIA DI BOLOGNA</t>
  </si>
  <si>
    <t>SAN VINCENZO</t>
  </si>
  <si>
    <t>FERRARA</t>
  </si>
  <si>
    <t>SACRO CUORE</t>
  </si>
  <si>
    <t>SANT'ANTONIO</t>
  </si>
  <si>
    <t>SMILING SERVICE</t>
  </si>
  <si>
    <t>CONVENZIONE VIGENTE A.S. 2005-2006</t>
  </si>
  <si>
    <t>SCUOLE PRIMARIE PARIFICATE A.S. 2005-2006 PROVINCIA DI FERRARA</t>
  </si>
  <si>
    <t>TOTALE</t>
  </si>
  <si>
    <t>SCUOLE PRIMARIE PARIFICATE A.S. 2005-2006 PROVINCIA DI FORLI' - CESENA</t>
  </si>
  <si>
    <t>MADRE CLELIA MERLONI</t>
  </si>
  <si>
    <t>FORLI'</t>
  </si>
  <si>
    <t>SANTA MARIA DEL FIORE</t>
  </si>
  <si>
    <t>SANTA DOROTEA</t>
  </si>
  <si>
    <t>FONDAZIONE SACRO CUORE - ISTITUTO LEGA</t>
  </si>
  <si>
    <t>CESENA</t>
  </si>
  <si>
    <t>LA NAVE</t>
  </si>
  <si>
    <t>CASA-FAMIGLIA</t>
  </si>
  <si>
    <t>MODENA</t>
  </si>
  <si>
    <t>FIGLIE DI GESU'</t>
  </si>
  <si>
    <t>T. PELLEGRINI - SCUOLA SPECIALE</t>
  </si>
  <si>
    <t>SAN FRANCESCO</t>
  </si>
  <si>
    <t>LA CAROVANA</t>
  </si>
  <si>
    <t>MADONNA PELLEGRINA</t>
  </si>
  <si>
    <t>SACRO CUORE VIA PAISIELLO MO</t>
  </si>
  <si>
    <t>ISTITUTO FIGLIE DELLA PROVVIDENZA PER LE SORDOMUTE - SCUOLA SPECIALE MODENA</t>
  </si>
  <si>
    <t>FIGLIE DELLA PROVVIDENZA (SORDOMUTE) (5 classi normali e 3 speciali) CARPI</t>
  </si>
  <si>
    <t>CARPI</t>
  </si>
  <si>
    <t>SASSUOLO</t>
  </si>
  <si>
    <t>T. PELLEGRINI - SCUOLA NORMALE</t>
  </si>
  <si>
    <t>SCUOLE PRIMARIE PARIFICATE A.S. 2005-2006 PROVINCIA DI MODENA</t>
  </si>
  <si>
    <t>PARMA</t>
  </si>
  <si>
    <t>ISTITUTO LA SALLE</t>
  </si>
  <si>
    <t>SANT'ORSOLA</t>
  </si>
  <si>
    <t>SANTA ROSA</t>
  </si>
  <si>
    <t>LAURA SANVITALE</t>
  </si>
  <si>
    <t>ROSA ORZI</t>
  </si>
  <si>
    <t>IL SEME</t>
  </si>
  <si>
    <t>FIDENZA</t>
  </si>
  <si>
    <t>SAN BENEDETTO</t>
  </si>
  <si>
    <t>SANT'AGOSTINO</t>
  </si>
  <si>
    <t>SALSOMAGGIORE TERME</t>
  </si>
  <si>
    <t>MADDALENA DI CANOSSA</t>
  </si>
  <si>
    <t>SCUOLE PRIMARIE PARIFICATE A.S. 2005-2006 PROVINCIA DI PARMA</t>
  </si>
  <si>
    <t>ISTITUTO S. EUFEMIA</t>
  </si>
  <si>
    <t>PIACENZA</t>
  </si>
  <si>
    <t>CASA DEL FANCIULLO</t>
  </si>
  <si>
    <t>SCUOLE PRIMARIE PARIFICATE A.S. 2005-2006 PROVINCIA DI PIACENZA</t>
  </si>
  <si>
    <t>TABELLA C ALLEGATA AL DECRETO DIRETTORIALE N.119 DEL 21 APRILE 2006</t>
  </si>
  <si>
    <t>CONVENZIONE A.S. 2005-2006</t>
  </si>
  <si>
    <t>CONVENZIONE A.S.2005-2006</t>
  </si>
  <si>
    <t>TABELLA C ALLEGATA AL DECRETO DIRETTORIALE N. 119 DEL 21 APRILE 2006</t>
  </si>
  <si>
    <t>SANTA UMILTA'</t>
  </si>
  <si>
    <t>FAENZA</t>
  </si>
  <si>
    <t>LUGO</t>
  </si>
  <si>
    <t>S.VINCENZO DE' PAOLI</t>
  </si>
  <si>
    <t>RAVENNA</t>
  </si>
  <si>
    <t>MARIA AUSILIATRICE</t>
  </si>
  <si>
    <t xml:space="preserve"> CONTRIBUTO IN CONVENZIONE </t>
  </si>
  <si>
    <t>SCUOLE PRIMARIE PARIFICATE A.S. 2005-2006 PROVINCIA DI RAVENNA</t>
  </si>
  <si>
    <t>GUASTALLA</t>
  </si>
  <si>
    <t>REGGIO EMILIA</t>
  </si>
  <si>
    <t>ISTITUTO S. DOROTEA</t>
  </si>
  <si>
    <t>CASALGRANDE ALTO</t>
  </si>
  <si>
    <t>S. VINCENZO DE' PAOLI</t>
  </si>
  <si>
    <t>VLADIMIRO SPALLANZANI</t>
  </si>
  <si>
    <t>S. ANTONINO DI CASALGRANDE</t>
  </si>
  <si>
    <t>SAN TOMASO D'AQUINO</t>
  </si>
  <si>
    <t>CORREGGIO</t>
  </si>
  <si>
    <t>BIBBIANO</t>
  </si>
  <si>
    <t>MONTECCHIO</t>
  </si>
  <si>
    <t>SCUOLE PRIMARIE PARIFICATE A.S. 2005-2006 PROVINCIA DI REGGIO EMILIA</t>
  </si>
  <si>
    <t>IL CAMMINO</t>
  </si>
  <si>
    <t>RIMINI</t>
  </si>
  <si>
    <t>C.E.I.S.</t>
  </si>
  <si>
    <t>CASA DEI BAMBINI SANT'ONOFRIO</t>
  </si>
  <si>
    <t>RICCIONE</t>
  </si>
  <si>
    <t xml:space="preserve"> MAESTRE PIE (SCUOLA CHIUSA  31/8/05)</t>
  </si>
  <si>
    <t>MORCIANO DI ROMAGNA</t>
  </si>
  <si>
    <t>CATTOLICA</t>
  </si>
  <si>
    <t>REDEMPTORIS MATER</t>
  </si>
  <si>
    <t>S. GIOVANNI IN MARIGNANO</t>
  </si>
  <si>
    <t>CONTRIBUTO CONVENZIONE</t>
  </si>
  <si>
    <t>SCUOLE PRIMARIE PARIFICATE A.S. 2005-2006 PROVINCIA DI RIMINI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</si>
</sst>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8"/>
      <name val="Arial"/>
      <family val="0"/>
    </font>
    <font>
      <sz val="9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4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44" fontId="3" fillId="0" borderId="1" xfId="0" applyNumberFormat="1" applyFont="1" applyFill="1" applyBorder="1" applyAlignment="1">
      <alignment wrapText="1"/>
    </xf>
    <xf numFmtId="44" fontId="2" fillId="0" borderId="0" xfId="0" applyNumberFormat="1" applyFont="1" applyFill="1" applyAlignment="1">
      <alignment wrapText="1"/>
    </xf>
    <xf numFmtId="44" fontId="3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right" wrapText="1"/>
    </xf>
    <xf numFmtId="44" fontId="0" fillId="0" borderId="1" xfId="0" applyNumberFormat="1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44" fontId="4" fillId="0" borderId="1" xfId="0" applyNumberFormat="1" applyFont="1" applyFill="1" applyBorder="1" applyAlignment="1">
      <alignment wrapText="1"/>
    </xf>
    <xf numFmtId="44" fontId="4" fillId="0" borderId="0" xfId="0" applyNumberFormat="1" applyFont="1" applyFill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44" fontId="1" fillId="0" borderId="1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44" fontId="0" fillId="0" borderId="0" xfId="0" applyNumberFormat="1" applyFont="1" applyAlignment="1">
      <alignment wrapText="1"/>
    </xf>
    <xf numFmtId="44" fontId="0" fillId="0" borderId="0" xfId="0" applyNumberFormat="1" applyAlignment="1">
      <alignment/>
    </xf>
    <xf numFmtId="0" fontId="5" fillId="0" borderId="2" xfId="0" applyFont="1" applyBorder="1" applyAlignment="1">
      <alignment/>
    </xf>
    <xf numFmtId="0" fontId="5" fillId="0" borderId="13" xfId="0" applyFont="1" applyBorder="1" applyAlignment="1">
      <alignment/>
    </xf>
    <xf numFmtId="44" fontId="5" fillId="0" borderId="0" xfId="0" applyNumberFormat="1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44" fontId="5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44" fontId="1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44" fontId="5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44" fontId="0" fillId="0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6" fillId="0" borderId="0" xfId="0" applyFont="1" applyFill="1" applyAlignment="1">
      <alignment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4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8" fontId="0" fillId="0" borderId="0" xfId="0" applyNumberForma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8" fontId="0" fillId="0" borderId="1" xfId="0" applyNumberFormat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8" fontId="5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44" fontId="1" fillId="0" borderId="0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8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</xdr:row>
      <xdr:rowOff>66675</xdr:rowOff>
    </xdr:from>
    <xdr:to>
      <xdr:col>6</xdr:col>
      <xdr:colOff>28575</xdr:colOff>
      <xdr:row>1</xdr:row>
      <xdr:rowOff>1171575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8600"/>
          <a:ext cx="36576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0</xdr:row>
      <xdr:rowOff>66675</xdr:rowOff>
    </xdr:from>
    <xdr:to>
      <xdr:col>6</xdr:col>
      <xdr:colOff>781050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66675"/>
          <a:ext cx="44767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1009650</xdr:colOff>
      <xdr:row>1</xdr:row>
      <xdr:rowOff>28575</xdr:rowOff>
    </xdr:from>
    <xdr:to>
      <xdr:col>5</xdr:col>
      <xdr:colOff>266700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190500"/>
          <a:ext cx="35814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1</xdr:row>
      <xdr:rowOff>19050</xdr:rowOff>
    </xdr:from>
    <xdr:to>
      <xdr:col>6</xdr:col>
      <xdr:colOff>838200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180975"/>
          <a:ext cx="42386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2</xdr:row>
      <xdr:rowOff>47625</xdr:rowOff>
    </xdr:from>
    <xdr:to>
      <xdr:col>6</xdr:col>
      <xdr:colOff>1038225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371475"/>
          <a:ext cx="41719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</xdr:row>
      <xdr:rowOff>9525</xdr:rowOff>
    </xdr:from>
    <xdr:to>
      <xdr:col>8</xdr:col>
      <xdr:colOff>133350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333375"/>
          <a:ext cx="4572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1028700</xdr:colOff>
      <xdr:row>0</xdr:row>
      <xdr:rowOff>47625</xdr:rowOff>
    </xdr:from>
    <xdr:to>
      <xdr:col>6</xdr:col>
      <xdr:colOff>704850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47625"/>
          <a:ext cx="3581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4</xdr:row>
      <xdr:rowOff>9525</xdr:rowOff>
    </xdr:from>
    <xdr:to>
      <xdr:col>6</xdr:col>
      <xdr:colOff>323850</xdr:colOff>
      <xdr:row>10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657225"/>
          <a:ext cx="38766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1</xdr:row>
      <xdr:rowOff>57150</xdr:rowOff>
    </xdr:from>
    <xdr:to>
      <xdr:col>6</xdr:col>
      <xdr:colOff>838200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219075"/>
          <a:ext cx="4305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I37"/>
  <sheetViews>
    <sheetView workbookViewId="0" topLeftCell="A19">
      <selection activeCell="H7" sqref="H7"/>
    </sheetView>
  </sheetViews>
  <sheetFormatPr defaultColWidth="9.140625" defaultRowHeight="12.75"/>
  <cols>
    <col min="1" max="2" width="9.140625" style="7" customWidth="1"/>
    <col min="3" max="3" width="26.00390625" style="7" customWidth="1"/>
    <col min="4" max="4" width="15.00390625" style="7" customWidth="1"/>
    <col min="5" max="5" width="19.57421875" style="7" customWidth="1"/>
    <col min="6" max="6" width="20.8515625" style="7" customWidth="1"/>
    <col min="7" max="7" width="21.7109375" style="7" customWidth="1"/>
    <col min="8" max="8" width="14.57421875" style="7" bestFit="1" customWidth="1"/>
    <col min="9" max="16384" width="9.140625" style="7" customWidth="1"/>
  </cols>
  <sheetData>
    <row r="2" ht="105" customHeight="1"/>
    <row r="3" spans="5:6" ht="12.75" customHeight="1">
      <c r="E3" s="33" t="s">
        <v>32</v>
      </c>
      <c r="F3" s="33"/>
    </row>
    <row r="4" ht="7.5" customHeight="1"/>
    <row r="5" spans="3:7" ht="21.75" customHeight="1">
      <c r="C5" s="34" t="s">
        <v>84</v>
      </c>
      <c r="D5" s="35"/>
      <c r="E5" s="35"/>
      <c r="F5" s="35"/>
      <c r="G5" s="36"/>
    </row>
    <row r="6" spans="3:7" ht="16.5" customHeight="1">
      <c r="C6" s="37"/>
      <c r="D6" s="38"/>
      <c r="E6" s="38"/>
      <c r="F6" s="38"/>
      <c r="G6" s="39"/>
    </row>
    <row r="7" s="2" customFormat="1" ht="13.5" customHeight="1"/>
    <row r="8" spans="3:7" s="2" customFormat="1" ht="21.75" customHeight="1">
      <c r="C8" s="40" t="s">
        <v>33</v>
      </c>
      <c r="D8" s="41"/>
      <c r="E8" s="41"/>
      <c r="F8" s="41"/>
      <c r="G8" s="42"/>
    </row>
    <row r="9" spans="3:7" s="2" customFormat="1" ht="12.75">
      <c r="C9" s="3"/>
      <c r="D9" s="3"/>
      <c r="E9" s="3"/>
      <c r="F9" s="3"/>
      <c r="G9" s="3"/>
    </row>
    <row r="10" spans="3:7" s="8" customFormat="1" ht="12.75">
      <c r="C10" s="27" t="s">
        <v>0</v>
      </c>
      <c r="D10" s="43" t="s">
        <v>1</v>
      </c>
      <c r="E10" s="27" t="s">
        <v>26</v>
      </c>
      <c r="F10" s="27" t="s">
        <v>27</v>
      </c>
      <c r="G10" s="30" t="s">
        <v>28</v>
      </c>
    </row>
    <row r="11" spans="3:8" s="8" customFormat="1" ht="12.75">
      <c r="C11" s="28"/>
      <c r="D11" s="43"/>
      <c r="E11" s="28"/>
      <c r="F11" s="28"/>
      <c r="G11" s="31"/>
      <c r="H11" s="6"/>
    </row>
    <row r="12" spans="3:8" s="8" customFormat="1" ht="12.75">
      <c r="C12" s="29"/>
      <c r="D12" s="43"/>
      <c r="E12" s="29"/>
      <c r="F12" s="29"/>
      <c r="G12" s="32"/>
      <c r="H12" s="6"/>
    </row>
    <row r="13" spans="3:8" s="2" customFormat="1" ht="12.75">
      <c r="C13" s="9"/>
      <c r="D13" s="11"/>
      <c r="E13" s="12"/>
      <c r="F13" s="12"/>
      <c r="G13" s="10"/>
      <c r="H13" s="5"/>
    </row>
    <row r="14" spans="3:9" s="2" customFormat="1" ht="33" customHeight="1">
      <c r="C14" s="13" t="s">
        <v>2</v>
      </c>
      <c r="D14" s="14" t="s">
        <v>3</v>
      </c>
      <c r="E14" s="13">
        <v>5</v>
      </c>
      <c r="F14" s="15">
        <v>18</v>
      </c>
      <c r="G14" s="16">
        <f>(E14*$F$35)+(F14*$F$37)</f>
        <v>111360.93000000001</v>
      </c>
      <c r="H14" s="5"/>
      <c r="I14" s="1"/>
    </row>
    <row r="15" spans="3:8" s="2" customFormat="1" ht="12.75">
      <c r="C15" s="13" t="s">
        <v>4</v>
      </c>
      <c r="D15" s="14" t="s">
        <v>3</v>
      </c>
      <c r="E15" s="13">
        <v>6</v>
      </c>
      <c r="F15" s="15">
        <v>0</v>
      </c>
      <c r="G15" s="16">
        <f aca="true" t="shared" si="0" ref="G15:G32">(E15*$F$35)+(F15*$F$37)</f>
        <v>116202.78</v>
      </c>
      <c r="H15" s="5"/>
    </row>
    <row r="16" spans="3:8" s="2" customFormat="1" ht="12.75">
      <c r="C16" s="13" t="s">
        <v>5</v>
      </c>
      <c r="D16" s="14" t="s">
        <v>3</v>
      </c>
      <c r="E16" s="13">
        <v>13</v>
      </c>
      <c r="F16" s="14">
        <v>36</v>
      </c>
      <c r="G16" s="16">
        <f t="shared" si="0"/>
        <v>280823.25</v>
      </c>
      <c r="H16" s="5"/>
    </row>
    <row r="17" spans="3:8" s="2" customFormat="1" ht="12.75">
      <c r="C17" s="13" t="s">
        <v>6</v>
      </c>
      <c r="D17" s="14" t="s">
        <v>3</v>
      </c>
      <c r="E17" s="13">
        <v>5</v>
      </c>
      <c r="F17" s="15">
        <v>6</v>
      </c>
      <c r="G17" s="16">
        <f t="shared" si="0"/>
        <v>101677.41</v>
      </c>
      <c r="H17" s="5"/>
    </row>
    <row r="18" spans="3:8" s="2" customFormat="1" ht="25.5">
      <c r="C18" s="13" t="s">
        <v>7</v>
      </c>
      <c r="D18" s="14" t="s">
        <v>3</v>
      </c>
      <c r="E18" s="13">
        <v>10</v>
      </c>
      <c r="F18" s="14">
        <v>12</v>
      </c>
      <c r="G18" s="16">
        <f t="shared" si="0"/>
        <v>203354.82</v>
      </c>
      <c r="H18" s="5"/>
    </row>
    <row r="19" spans="3:8" s="2" customFormat="1" ht="25.5">
      <c r="C19" s="13" t="s">
        <v>8</v>
      </c>
      <c r="D19" s="14" t="s">
        <v>3</v>
      </c>
      <c r="E19" s="13">
        <v>5</v>
      </c>
      <c r="F19" s="14">
        <v>0</v>
      </c>
      <c r="G19" s="16">
        <f t="shared" si="0"/>
        <v>96835.65000000001</v>
      </c>
      <c r="H19" s="5"/>
    </row>
    <row r="20" spans="3:8" s="2" customFormat="1" ht="12.75">
      <c r="C20" s="13" t="s">
        <v>9</v>
      </c>
      <c r="D20" s="14" t="s">
        <v>3</v>
      </c>
      <c r="E20" s="13">
        <v>5</v>
      </c>
      <c r="F20" s="14">
        <v>0</v>
      </c>
      <c r="G20" s="16">
        <f t="shared" si="0"/>
        <v>96835.65000000001</v>
      </c>
      <c r="H20" s="5"/>
    </row>
    <row r="21" spans="3:8" s="2" customFormat="1" ht="12.75">
      <c r="C21" s="13" t="s">
        <v>10</v>
      </c>
      <c r="D21" s="14" t="s">
        <v>3</v>
      </c>
      <c r="E21" s="13">
        <v>10</v>
      </c>
      <c r="F21" s="14">
        <v>18</v>
      </c>
      <c r="G21" s="16">
        <f t="shared" si="0"/>
        <v>208196.58000000002</v>
      </c>
      <c r="H21" s="5"/>
    </row>
    <row r="22" spans="3:8" s="2" customFormat="1" ht="12.75">
      <c r="C22" s="13" t="s">
        <v>11</v>
      </c>
      <c r="D22" s="14" t="s">
        <v>3</v>
      </c>
      <c r="E22" s="13">
        <v>9</v>
      </c>
      <c r="F22" s="15">
        <v>64</v>
      </c>
      <c r="G22" s="16">
        <f t="shared" si="0"/>
        <v>225949.61000000002</v>
      </c>
      <c r="H22" s="5"/>
    </row>
    <row r="23" spans="3:8" s="2" customFormat="1" ht="25.5">
      <c r="C23" s="13" t="s">
        <v>12</v>
      </c>
      <c r="D23" s="14" t="s">
        <v>3</v>
      </c>
      <c r="E23" s="13">
        <v>5</v>
      </c>
      <c r="F23" s="14">
        <v>36</v>
      </c>
      <c r="G23" s="16">
        <f t="shared" si="0"/>
        <v>125886.21</v>
      </c>
      <c r="H23" s="5"/>
    </row>
    <row r="24" spans="3:8" s="2" customFormat="1" ht="25.5">
      <c r="C24" s="13" t="s">
        <v>13</v>
      </c>
      <c r="D24" s="14" t="s">
        <v>14</v>
      </c>
      <c r="E24" s="13">
        <v>5</v>
      </c>
      <c r="F24" s="14">
        <v>18</v>
      </c>
      <c r="G24" s="16">
        <f t="shared" si="0"/>
        <v>111360.93000000001</v>
      </c>
      <c r="H24" s="5"/>
    </row>
    <row r="25" spans="3:8" s="3" customFormat="1" ht="12.75">
      <c r="C25" s="13" t="s">
        <v>15</v>
      </c>
      <c r="D25" s="14" t="s">
        <v>16</v>
      </c>
      <c r="E25" s="13">
        <v>10</v>
      </c>
      <c r="F25" s="14">
        <v>36</v>
      </c>
      <c r="G25" s="16">
        <f t="shared" si="0"/>
        <v>222721.86000000002</v>
      </c>
      <c r="H25" s="5"/>
    </row>
    <row r="26" spans="3:8" s="2" customFormat="1" ht="25.5">
      <c r="C26" s="13" t="s">
        <v>17</v>
      </c>
      <c r="D26" s="14" t="s">
        <v>18</v>
      </c>
      <c r="E26" s="13">
        <v>5</v>
      </c>
      <c r="F26" s="14">
        <v>18</v>
      </c>
      <c r="G26" s="16">
        <f t="shared" si="0"/>
        <v>111360.93000000001</v>
      </c>
      <c r="H26" s="5"/>
    </row>
    <row r="27" spans="3:8" s="2" customFormat="1" ht="25.5">
      <c r="C27" s="13" t="s">
        <v>19</v>
      </c>
      <c r="D27" s="14" t="s">
        <v>20</v>
      </c>
      <c r="E27" s="13">
        <v>5</v>
      </c>
      <c r="F27" s="15">
        <v>12</v>
      </c>
      <c r="G27" s="16">
        <f t="shared" si="0"/>
        <v>106519.17000000001</v>
      </c>
      <c r="H27" s="5"/>
    </row>
    <row r="28" spans="3:8" s="2" customFormat="1" ht="12.75">
      <c r="C28" s="13" t="s">
        <v>21</v>
      </c>
      <c r="D28" s="14" t="s">
        <v>3</v>
      </c>
      <c r="E28" s="13">
        <v>5</v>
      </c>
      <c r="F28" s="15">
        <v>10</v>
      </c>
      <c r="G28" s="16">
        <f t="shared" si="0"/>
        <v>104905.25000000001</v>
      </c>
      <c r="H28" s="5"/>
    </row>
    <row r="29" spans="3:8" s="2" customFormat="1" ht="12.75">
      <c r="C29" s="13" t="s">
        <v>22</v>
      </c>
      <c r="D29" s="14" t="s">
        <v>3</v>
      </c>
      <c r="E29" s="13">
        <v>4</v>
      </c>
      <c r="F29" s="14">
        <v>0</v>
      </c>
      <c r="G29" s="16">
        <f t="shared" si="0"/>
        <v>77468.52</v>
      </c>
      <c r="H29" s="5"/>
    </row>
    <row r="30" spans="3:8" s="2" customFormat="1" ht="12.75">
      <c r="C30" s="13" t="s">
        <v>23</v>
      </c>
      <c r="D30" s="14" t="s">
        <v>3</v>
      </c>
      <c r="E30" s="13">
        <v>5</v>
      </c>
      <c r="F30" s="14">
        <v>24</v>
      </c>
      <c r="G30" s="16">
        <f t="shared" si="0"/>
        <v>116202.69</v>
      </c>
      <c r="H30" s="5"/>
    </row>
    <row r="31" spans="3:8" s="2" customFormat="1" ht="12.75">
      <c r="C31" s="13" t="s">
        <v>24</v>
      </c>
      <c r="D31" s="14" t="s">
        <v>3</v>
      </c>
      <c r="E31" s="13">
        <v>3</v>
      </c>
      <c r="F31" s="15">
        <v>18</v>
      </c>
      <c r="G31" s="16">
        <f t="shared" si="0"/>
        <v>72626.67</v>
      </c>
      <c r="H31" s="5"/>
    </row>
    <row r="32" spans="3:8" s="2" customFormat="1" ht="12.75">
      <c r="C32" s="13" t="s">
        <v>25</v>
      </c>
      <c r="D32" s="14" t="s">
        <v>3</v>
      </c>
      <c r="E32" s="13">
        <v>5</v>
      </c>
      <c r="F32" s="14">
        <v>0</v>
      </c>
      <c r="G32" s="16">
        <f t="shared" si="0"/>
        <v>96835.65000000001</v>
      </c>
      <c r="H32" s="5"/>
    </row>
    <row r="33" spans="3:8" s="21" customFormat="1" ht="15">
      <c r="C33" s="44" t="s">
        <v>31</v>
      </c>
      <c r="D33" s="45"/>
      <c r="E33" s="17">
        <f>SUM(E14:E32)</f>
        <v>120</v>
      </c>
      <c r="F33" s="18">
        <f>SUM(F14:F32)</f>
        <v>326</v>
      </c>
      <c r="G33" s="19">
        <f>SUM(G14:G32)</f>
        <v>2587124.56</v>
      </c>
      <c r="H33" s="20"/>
    </row>
    <row r="34" s="2" customFormat="1" ht="12.75"/>
    <row r="35" spans="5:6" s="2" customFormat="1" ht="25.5">
      <c r="E35" s="2" t="s">
        <v>30</v>
      </c>
      <c r="F35" s="1">
        <v>19367.13</v>
      </c>
    </row>
    <row r="36" s="2" customFormat="1" ht="12.75">
      <c r="F36" s="1"/>
    </row>
    <row r="37" spans="5:6" s="2" customFormat="1" ht="25.5">
      <c r="E37" s="2" t="s">
        <v>29</v>
      </c>
      <c r="F37" s="1">
        <v>806.96</v>
      </c>
    </row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</sheetData>
  <mergeCells count="9">
    <mergeCell ref="C33:D33"/>
    <mergeCell ref="E10:E12"/>
    <mergeCell ref="F10:F12"/>
    <mergeCell ref="G10:G12"/>
    <mergeCell ref="E3:F3"/>
    <mergeCell ref="C5:G6"/>
    <mergeCell ref="C8:G8"/>
    <mergeCell ref="C10:C12"/>
    <mergeCell ref="D10:D1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31"/>
  <sheetViews>
    <sheetView workbookViewId="0" topLeftCell="A1">
      <selection activeCell="G9" sqref="G9"/>
    </sheetView>
  </sheetViews>
  <sheetFormatPr defaultColWidth="9.140625" defaultRowHeight="12.75"/>
  <cols>
    <col min="3" max="3" width="17.7109375" style="0" customWidth="1"/>
    <col min="4" max="4" width="15.28125" style="0" customWidth="1"/>
    <col min="5" max="5" width="15.8515625" style="0" customWidth="1"/>
    <col min="6" max="6" width="17.28125" style="0" customWidth="1"/>
    <col min="7" max="7" width="21.421875" style="0" customWidth="1"/>
  </cols>
  <sheetData>
    <row r="9" spans="5:6" ht="12.75">
      <c r="E9" s="107" t="s">
        <v>32</v>
      </c>
      <c r="F9" s="107"/>
    </row>
    <row r="10" s="7" customFormat="1" ht="12.75" customHeight="1"/>
    <row r="11" s="7" customFormat="1" ht="7.5" customHeight="1"/>
    <row r="12" spans="3:7" s="7" customFormat="1" ht="21.75" customHeight="1">
      <c r="C12" s="46" t="s">
        <v>81</v>
      </c>
      <c r="D12" s="46"/>
      <c r="E12" s="46"/>
      <c r="F12" s="46"/>
      <c r="G12" s="46"/>
    </row>
    <row r="13" spans="3:7" s="7" customFormat="1" ht="16.5" customHeight="1">
      <c r="C13" s="46"/>
      <c r="D13" s="46"/>
      <c r="E13" s="46"/>
      <c r="F13" s="46"/>
      <c r="G13" s="46"/>
    </row>
    <row r="14" s="2" customFormat="1" ht="13.5" customHeight="1"/>
    <row r="15" spans="3:7" s="2" customFormat="1" ht="21.75" customHeight="1">
      <c r="C15" s="47" t="s">
        <v>40</v>
      </c>
      <c r="D15" s="47"/>
      <c r="E15" s="47"/>
      <c r="F15" s="47"/>
      <c r="G15" s="47"/>
    </row>
    <row r="18" spans="3:7" ht="33.75" customHeight="1">
      <c r="C18" s="49" t="s">
        <v>0</v>
      </c>
      <c r="D18" s="49" t="s">
        <v>1</v>
      </c>
      <c r="E18" s="85" t="s">
        <v>39</v>
      </c>
      <c r="F18" s="86"/>
      <c r="G18" s="87"/>
    </row>
    <row r="19" spans="3:7" ht="12.75">
      <c r="C19" s="49"/>
      <c r="D19" s="49"/>
      <c r="E19" s="88"/>
      <c r="F19" s="89"/>
      <c r="G19" s="90"/>
    </row>
    <row r="20" spans="3:7" ht="53.25" customHeight="1">
      <c r="C20" s="49"/>
      <c r="D20" s="49"/>
      <c r="E20" s="53" t="s">
        <v>26</v>
      </c>
      <c r="F20" s="53" t="s">
        <v>27</v>
      </c>
      <c r="G20" s="54" t="s">
        <v>28</v>
      </c>
    </row>
    <row r="21" spans="3:7" ht="12.75">
      <c r="C21" s="55"/>
      <c r="D21" s="55"/>
      <c r="E21" s="56"/>
      <c r="F21" s="56"/>
      <c r="G21" s="57"/>
    </row>
    <row r="22" spans="3:7" ht="25.5">
      <c r="C22" s="62" t="s">
        <v>34</v>
      </c>
      <c r="D22" s="62" t="s">
        <v>35</v>
      </c>
      <c r="E22" s="62">
        <v>5</v>
      </c>
      <c r="F22" s="62">
        <v>11</v>
      </c>
      <c r="G22" s="16">
        <f>(E22*$F$29)+(F22*$F$31)</f>
        <v>105712.21</v>
      </c>
    </row>
    <row r="23" spans="3:7" ht="12.75">
      <c r="C23" s="62" t="s">
        <v>36</v>
      </c>
      <c r="D23" s="62" t="s">
        <v>35</v>
      </c>
      <c r="E23" s="62">
        <v>5</v>
      </c>
      <c r="F23" s="62">
        <v>11</v>
      </c>
      <c r="G23" s="16">
        <f>(E23*$F$29)+(F23*$F$31)</f>
        <v>105712.21</v>
      </c>
    </row>
    <row r="24" spans="3:7" ht="12.75">
      <c r="C24" s="62" t="s">
        <v>37</v>
      </c>
      <c r="D24" s="62" t="s">
        <v>35</v>
      </c>
      <c r="E24" s="62">
        <v>5</v>
      </c>
      <c r="F24" s="62">
        <v>0</v>
      </c>
      <c r="G24" s="16">
        <f>(E24*$F$29)+(F24*$F$31)</f>
        <v>96835.65000000001</v>
      </c>
    </row>
    <row r="25" spans="3:7" ht="12.75">
      <c r="C25" s="13" t="s">
        <v>38</v>
      </c>
      <c r="D25" s="13" t="s">
        <v>35</v>
      </c>
      <c r="E25" s="62">
        <v>5</v>
      </c>
      <c r="F25" s="62">
        <v>0</v>
      </c>
      <c r="G25" s="16">
        <f>(E25*$F$29)+(F25*$F$31)</f>
        <v>96835.65000000001</v>
      </c>
    </row>
    <row r="27" spans="3:7" ht="15.75">
      <c r="C27" s="59" t="s">
        <v>41</v>
      </c>
      <c r="D27" s="60"/>
      <c r="E27" s="65">
        <f>SUM(E22:E26)</f>
        <v>20</v>
      </c>
      <c r="F27" s="65">
        <f>SUM(F22:F26)</f>
        <v>22</v>
      </c>
      <c r="G27" s="68">
        <f>SUM(G22:G26)</f>
        <v>405095.72000000003</v>
      </c>
    </row>
    <row r="28" spans="3:7" ht="15.75">
      <c r="C28" s="66"/>
      <c r="D28" s="66"/>
      <c r="E28" s="67"/>
      <c r="F28" s="67"/>
      <c r="G28" s="61"/>
    </row>
    <row r="29" spans="5:6" ht="25.5">
      <c r="E29" s="2" t="s">
        <v>30</v>
      </c>
      <c r="F29" s="1">
        <v>19367.13</v>
      </c>
    </row>
    <row r="30" spans="5:6" ht="12.75">
      <c r="E30" s="2"/>
      <c r="F30" s="1"/>
    </row>
    <row r="31" spans="5:6" ht="38.25">
      <c r="E31" s="2" t="s">
        <v>29</v>
      </c>
      <c r="F31" s="1">
        <v>806.96</v>
      </c>
    </row>
  </sheetData>
  <mergeCells count="7">
    <mergeCell ref="C27:D27"/>
    <mergeCell ref="E18:G19"/>
    <mergeCell ref="E9:F9"/>
    <mergeCell ref="C12:G13"/>
    <mergeCell ref="C15:G15"/>
    <mergeCell ref="C18:C20"/>
    <mergeCell ref="D18:D2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0:I30"/>
  <sheetViews>
    <sheetView workbookViewId="0" topLeftCell="A6">
      <selection activeCell="G12" sqref="G12"/>
    </sheetView>
  </sheetViews>
  <sheetFormatPr defaultColWidth="9.140625" defaultRowHeight="12.75"/>
  <cols>
    <col min="1" max="1" width="17.7109375" style="0" customWidth="1"/>
    <col min="2" max="2" width="18.57421875" style="0" customWidth="1"/>
    <col min="3" max="3" width="13.7109375" style="0" customWidth="1"/>
    <col min="4" max="4" width="15.57421875" style="0" customWidth="1"/>
    <col min="5" max="5" width="17.00390625" style="0" customWidth="1"/>
    <col min="6" max="6" width="18.7109375" style="0" customWidth="1"/>
    <col min="7" max="7" width="12.421875" style="0" customWidth="1"/>
    <col min="8" max="8" width="13.7109375" style="0" customWidth="1"/>
  </cols>
  <sheetData>
    <row r="10" spans="4:5" ht="12.75">
      <c r="D10" s="107" t="s">
        <v>32</v>
      </c>
      <c r="E10" s="107"/>
    </row>
    <row r="11" s="7" customFormat="1" ht="12.75" customHeight="1"/>
    <row r="12" spans="2:6" s="7" customFormat="1" ht="40.5" customHeight="1">
      <c r="B12" s="69" t="s">
        <v>84</v>
      </c>
      <c r="C12" s="70"/>
      <c r="D12" s="70"/>
      <c r="E12" s="70"/>
      <c r="F12" s="71"/>
    </row>
    <row r="13" spans="4:8" s="7" customFormat="1" ht="21.75" customHeight="1">
      <c r="D13" s="22"/>
      <c r="E13" s="22"/>
      <c r="F13" s="22"/>
      <c r="G13" s="22"/>
      <c r="H13" s="22"/>
    </row>
    <row r="14" spans="2:9" s="7" customFormat="1" ht="30.75" customHeight="1">
      <c r="B14" s="40" t="s">
        <v>42</v>
      </c>
      <c r="C14" s="41"/>
      <c r="D14" s="41"/>
      <c r="E14" s="41"/>
      <c r="F14" s="42"/>
      <c r="G14" s="3"/>
      <c r="H14" s="3"/>
      <c r="I14" s="3"/>
    </row>
    <row r="15" s="2" customFormat="1" ht="13.5" customHeight="1"/>
    <row r="16" spans="2:6" s="2" customFormat="1" ht="21.75" customHeight="1">
      <c r="B16" s="49" t="s">
        <v>0</v>
      </c>
      <c r="C16" s="49" t="s">
        <v>1</v>
      </c>
      <c r="D16" s="50" t="s">
        <v>83</v>
      </c>
      <c r="E16" s="51"/>
      <c r="F16" s="52"/>
    </row>
    <row r="17" spans="2:6" ht="12.75">
      <c r="B17" s="49"/>
      <c r="C17" s="49"/>
      <c r="D17" s="13"/>
      <c r="E17" s="13"/>
      <c r="F17" s="13"/>
    </row>
    <row r="18" spans="2:6" ht="38.25">
      <c r="B18" s="49"/>
      <c r="C18" s="49"/>
      <c r="D18" s="53" t="s">
        <v>26</v>
      </c>
      <c r="E18" s="53" t="s">
        <v>27</v>
      </c>
      <c r="F18" s="54" t="s">
        <v>28</v>
      </c>
    </row>
    <row r="19" spans="2:6" ht="12.75">
      <c r="B19" s="55"/>
      <c r="C19" s="55"/>
      <c r="D19" s="72"/>
      <c r="E19" s="72"/>
      <c r="F19" s="72"/>
    </row>
    <row r="20" spans="2:6" ht="25.5">
      <c r="B20" s="62" t="s">
        <v>43</v>
      </c>
      <c r="C20" s="62" t="s">
        <v>44</v>
      </c>
      <c r="D20" s="62">
        <v>5</v>
      </c>
      <c r="E20" s="62">
        <v>21</v>
      </c>
      <c r="F20" s="16">
        <f>(D20*$D$28)+(E20*$D$30)</f>
        <v>113781.81000000001</v>
      </c>
    </row>
    <row r="21" spans="2:6" ht="25.5">
      <c r="B21" s="62" t="s">
        <v>45</v>
      </c>
      <c r="C21" s="62" t="s">
        <v>44</v>
      </c>
      <c r="D21" s="62">
        <v>5</v>
      </c>
      <c r="E21" s="62">
        <v>21</v>
      </c>
      <c r="F21" s="16">
        <f>(D21*$D$28)+(E21*$D$30)</f>
        <v>113781.81000000001</v>
      </c>
    </row>
    <row r="22" spans="2:6" ht="12.75">
      <c r="B22" s="62" t="s">
        <v>46</v>
      </c>
      <c r="C22" s="62" t="s">
        <v>44</v>
      </c>
      <c r="D22" s="62">
        <v>5</v>
      </c>
      <c r="E22" s="62">
        <v>12</v>
      </c>
      <c r="F22" s="16">
        <f>(D22*$D$28)+(E22*$D$30)</f>
        <v>106519.17000000001</v>
      </c>
    </row>
    <row r="23" spans="2:6" ht="38.25">
      <c r="B23" s="62" t="s">
        <v>47</v>
      </c>
      <c r="C23" s="62" t="s">
        <v>48</v>
      </c>
      <c r="D23" s="62">
        <v>13</v>
      </c>
      <c r="E23" s="62">
        <v>0</v>
      </c>
      <c r="F23" s="16">
        <f>(D23*$D$28)+(E23*$D$30)</f>
        <v>251772.69</v>
      </c>
    </row>
    <row r="24" spans="2:6" ht="12.75">
      <c r="B24" s="62" t="s">
        <v>49</v>
      </c>
      <c r="C24" s="62" t="s">
        <v>44</v>
      </c>
      <c r="D24" s="62">
        <v>3</v>
      </c>
      <c r="E24" s="62">
        <v>0</v>
      </c>
      <c r="F24" s="16">
        <f>(D24*$D$28)+(E24*$D$30)</f>
        <v>58101.39</v>
      </c>
    </row>
    <row r="26" spans="2:6" ht="15.75">
      <c r="B26" s="75" t="s">
        <v>41</v>
      </c>
      <c r="C26" s="75"/>
      <c r="D26" s="65">
        <f>SUM(D20:D25)</f>
        <v>31</v>
      </c>
      <c r="E26" s="65">
        <f>SUM(E20:E25)</f>
        <v>54</v>
      </c>
      <c r="F26" s="76">
        <f>SUM(F20:F25)</f>
        <v>643956.87</v>
      </c>
    </row>
    <row r="28" spans="3:4" ht="25.5">
      <c r="C28" s="2" t="s">
        <v>30</v>
      </c>
      <c r="D28" s="1">
        <v>19367.13</v>
      </c>
    </row>
    <row r="29" spans="3:4" ht="12.75">
      <c r="C29" s="2"/>
      <c r="D29" s="1"/>
    </row>
    <row r="30" spans="3:4" ht="38.25">
      <c r="C30" s="2" t="s">
        <v>29</v>
      </c>
      <c r="D30" s="1">
        <v>806.96</v>
      </c>
    </row>
  </sheetData>
  <mergeCells count="7">
    <mergeCell ref="B26:C26"/>
    <mergeCell ref="D10:E10"/>
    <mergeCell ref="B16:B18"/>
    <mergeCell ref="C16:C18"/>
    <mergeCell ref="D16:F16"/>
    <mergeCell ref="B12:F12"/>
    <mergeCell ref="B14:F1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0:G40"/>
  <sheetViews>
    <sheetView workbookViewId="0" topLeftCell="A5">
      <selection activeCell="I13" sqref="I13"/>
    </sheetView>
  </sheetViews>
  <sheetFormatPr defaultColWidth="9.140625" defaultRowHeight="12.75"/>
  <cols>
    <col min="3" max="3" width="18.140625" style="0" customWidth="1"/>
    <col min="4" max="4" width="12.8515625" style="0" customWidth="1"/>
    <col min="5" max="5" width="15.140625" style="0" customWidth="1"/>
    <col min="6" max="6" width="16.7109375" style="0" customWidth="1"/>
    <col min="7" max="7" width="22.57421875" style="0" customWidth="1"/>
  </cols>
  <sheetData>
    <row r="2" ht="21.75" customHeight="1"/>
    <row r="10" spans="5:6" ht="12.75">
      <c r="E10" s="94" t="s">
        <v>32</v>
      </c>
      <c r="F10" s="94"/>
    </row>
    <row r="11" s="7" customFormat="1" ht="12.75" customHeight="1"/>
    <row r="12" s="7" customFormat="1" ht="7.5" customHeight="1"/>
    <row r="13" spans="3:7" s="7" customFormat="1" ht="21.75" customHeight="1">
      <c r="C13" s="101" t="s">
        <v>81</v>
      </c>
      <c r="D13" s="102"/>
      <c r="E13" s="102"/>
      <c r="F13" s="102"/>
      <c r="G13" s="103"/>
    </row>
    <row r="14" spans="3:7" s="7" customFormat="1" ht="16.5" customHeight="1">
      <c r="C14" s="104"/>
      <c r="D14" s="105"/>
      <c r="E14" s="105"/>
      <c r="F14" s="105"/>
      <c r="G14" s="106"/>
    </row>
    <row r="15" s="2" customFormat="1" ht="13.5" customHeight="1"/>
    <row r="16" spans="3:7" s="2" customFormat="1" ht="21.75" customHeight="1">
      <c r="C16" s="40" t="s">
        <v>63</v>
      </c>
      <c r="D16" s="41"/>
      <c r="E16" s="41"/>
      <c r="F16" s="41"/>
      <c r="G16" s="42"/>
    </row>
    <row r="18" spans="3:7" ht="12.75" customHeight="1">
      <c r="C18" s="43" t="s">
        <v>0</v>
      </c>
      <c r="D18" s="43" t="s">
        <v>1</v>
      </c>
      <c r="E18" s="85" t="s">
        <v>39</v>
      </c>
      <c r="F18" s="86"/>
      <c r="G18" s="87"/>
    </row>
    <row r="19" spans="3:7" ht="12.75">
      <c r="C19" s="43"/>
      <c r="D19" s="43"/>
      <c r="E19" s="88"/>
      <c r="F19" s="89"/>
      <c r="G19" s="90"/>
    </row>
    <row r="20" spans="3:7" ht="38.25">
      <c r="C20" s="43"/>
      <c r="D20" s="43"/>
      <c r="E20" s="53" t="s">
        <v>26</v>
      </c>
      <c r="F20" s="53" t="s">
        <v>27</v>
      </c>
      <c r="G20" s="54" t="s">
        <v>28</v>
      </c>
    </row>
    <row r="21" spans="3:7" ht="12.75">
      <c r="C21" s="78"/>
      <c r="D21" s="78"/>
      <c r="E21" s="24"/>
      <c r="F21" s="24"/>
      <c r="G21" s="5"/>
    </row>
    <row r="22" spans="3:7" ht="22.5" customHeight="1">
      <c r="C22" s="91" t="s">
        <v>50</v>
      </c>
      <c r="D22" s="91" t="s">
        <v>51</v>
      </c>
      <c r="E22" s="91">
        <v>11</v>
      </c>
      <c r="F22" s="92">
        <v>28</v>
      </c>
      <c r="G22" s="93">
        <f>(E22*$E$38)+(F22*$E$40)</f>
        <v>235633.31000000003</v>
      </c>
    </row>
    <row r="23" spans="3:7" ht="12.75">
      <c r="C23" s="91" t="s">
        <v>52</v>
      </c>
      <c r="D23" s="91" t="s">
        <v>51</v>
      </c>
      <c r="E23" s="91">
        <v>5</v>
      </c>
      <c r="F23" s="91">
        <v>0</v>
      </c>
      <c r="G23" s="93">
        <f aca="true" t="shared" si="0" ref="G23:G33">(E23*$E$38)+(F23*$E$40)</f>
        <v>96835.65000000001</v>
      </c>
    </row>
    <row r="24" spans="3:7" ht="38.25">
      <c r="C24" s="91" t="s">
        <v>53</v>
      </c>
      <c r="D24" s="91" t="s">
        <v>51</v>
      </c>
      <c r="E24" s="91">
        <v>5</v>
      </c>
      <c r="F24" s="91">
        <v>0</v>
      </c>
      <c r="G24" s="93">
        <f t="shared" si="0"/>
        <v>96835.65000000001</v>
      </c>
    </row>
    <row r="25" spans="3:7" ht="12.75">
      <c r="C25" s="91" t="s">
        <v>54</v>
      </c>
      <c r="D25" s="91" t="s">
        <v>51</v>
      </c>
      <c r="E25" s="91">
        <v>5</v>
      </c>
      <c r="F25" s="91">
        <v>0</v>
      </c>
      <c r="G25" s="93">
        <f t="shared" si="0"/>
        <v>96835.65000000001</v>
      </c>
    </row>
    <row r="26" spans="3:7" ht="12.75">
      <c r="C26" s="91" t="s">
        <v>55</v>
      </c>
      <c r="D26" s="91" t="s">
        <v>51</v>
      </c>
      <c r="E26" s="91">
        <v>7</v>
      </c>
      <c r="F26" s="91">
        <v>17</v>
      </c>
      <c r="G26" s="93">
        <f t="shared" si="0"/>
        <v>149288.23</v>
      </c>
    </row>
    <row r="27" spans="3:7" ht="25.5">
      <c r="C27" s="91" t="s">
        <v>56</v>
      </c>
      <c r="D27" s="91" t="s">
        <v>51</v>
      </c>
      <c r="E27" s="91">
        <v>10</v>
      </c>
      <c r="F27" s="91">
        <v>24</v>
      </c>
      <c r="G27" s="93">
        <f t="shared" si="0"/>
        <v>213038.34000000003</v>
      </c>
    </row>
    <row r="28" spans="3:7" ht="25.5">
      <c r="C28" s="91" t="s">
        <v>57</v>
      </c>
      <c r="D28" s="91" t="s">
        <v>51</v>
      </c>
      <c r="E28" s="91">
        <v>4</v>
      </c>
      <c r="F28" s="91">
        <v>18</v>
      </c>
      <c r="G28" s="93">
        <f t="shared" si="0"/>
        <v>91993.8</v>
      </c>
    </row>
    <row r="29" spans="3:7" ht="55.5" customHeight="1">
      <c r="C29" s="91" t="s">
        <v>58</v>
      </c>
      <c r="D29" s="91" t="s">
        <v>51</v>
      </c>
      <c r="E29" s="91">
        <v>2</v>
      </c>
      <c r="F29" s="91">
        <v>0</v>
      </c>
      <c r="G29" s="93">
        <f t="shared" si="0"/>
        <v>38734.26</v>
      </c>
    </row>
    <row r="30" spans="3:7" ht="74.25" customHeight="1">
      <c r="C30" s="91" t="s">
        <v>59</v>
      </c>
      <c r="D30" s="91" t="s">
        <v>60</v>
      </c>
      <c r="E30" s="91">
        <v>8</v>
      </c>
      <c r="F30" s="91">
        <v>63</v>
      </c>
      <c r="G30" s="93">
        <f t="shared" si="0"/>
        <v>205775.52000000002</v>
      </c>
    </row>
    <row r="31" spans="3:7" ht="12.75">
      <c r="C31" s="91" t="s">
        <v>36</v>
      </c>
      <c r="D31" s="91" t="s">
        <v>60</v>
      </c>
      <c r="E31" s="91">
        <v>8</v>
      </c>
      <c r="F31" s="91">
        <v>10</v>
      </c>
      <c r="G31" s="93">
        <f t="shared" si="0"/>
        <v>163006.64</v>
      </c>
    </row>
    <row r="32" spans="3:7" ht="12.75">
      <c r="C32" s="91" t="s">
        <v>11</v>
      </c>
      <c r="D32" s="91" t="s">
        <v>61</v>
      </c>
      <c r="E32" s="91">
        <v>10</v>
      </c>
      <c r="F32" s="91">
        <v>82</v>
      </c>
      <c r="G32" s="93">
        <f t="shared" si="0"/>
        <v>259842.02000000002</v>
      </c>
    </row>
    <row r="33" spans="3:7" ht="38.25">
      <c r="C33" s="91" t="s">
        <v>62</v>
      </c>
      <c r="D33" s="91" t="s">
        <v>51</v>
      </c>
      <c r="E33" s="91">
        <v>2</v>
      </c>
      <c r="F33" s="91">
        <v>10</v>
      </c>
      <c r="G33" s="93">
        <f t="shared" si="0"/>
        <v>46803.86</v>
      </c>
    </row>
    <row r="35" spans="3:7" ht="15.75">
      <c r="C35" s="75" t="s">
        <v>41</v>
      </c>
      <c r="D35" s="75"/>
      <c r="E35" s="65">
        <f>SUM(E22:E34)</f>
        <v>77</v>
      </c>
      <c r="F35" s="65">
        <f>SUM(F22:F34)</f>
        <v>252</v>
      </c>
      <c r="G35" s="76">
        <f>SUM(G22:G34)</f>
        <v>1694622.9300000004</v>
      </c>
    </row>
    <row r="38" spans="4:5" ht="25.5">
      <c r="D38" s="2" t="s">
        <v>30</v>
      </c>
      <c r="E38" s="1">
        <v>19367.13</v>
      </c>
    </row>
    <row r="39" spans="4:5" ht="12.75">
      <c r="D39" s="2"/>
      <c r="E39" s="1"/>
    </row>
    <row r="40" spans="4:5" ht="38.25">
      <c r="D40" s="2" t="s">
        <v>29</v>
      </c>
      <c r="E40" s="1">
        <v>806.96</v>
      </c>
    </row>
  </sheetData>
  <mergeCells count="7">
    <mergeCell ref="C35:D35"/>
    <mergeCell ref="E10:F10"/>
    <mergeCell ref="C13:G14"/>
    <mergeCell ref="C16:G16"/>
    <mergeCell ref="C18:C20"/>
    <mergeCell ref="D18:D20"/>
    <mergeCell ref="E18:G1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11:H38"/>
  <sheetViews>
    <sheetView workbookViewId="0" topLeftCell="A6">
      <selection activeCell="J23" sqref="J23"/>
    </sheetView>
  </sheetViews>
  <sheetFormatPr defaultColWidth="9.140625" defaultRowHeight="12.75"/>
  <cols>
    <col min="4" max="4" width="18.57421875" style="0" customWidth="1"/>
    <col min="5" max="5" width="17.8515625" style="0" customWidth="1"/>
    <col min="6" max="6" width="16.28125" style="0" customWidth="1"/>
    <col min="7" max="7" width="15.7109375" style="0" customWidth="1"/>
    <col min="8" max="8" width="20.7109375" style="0" customWidth="1"/>
  </cols>
  <sheetData>
    <row r="11" spans="5:6" ht="12.75">
      <c r="E11" s="33" t="s">
        <v>32</v>
      </c>
      <c r="F11" s="33"/>
    </row>
    <row r="12" s="7" customFormat="1" ht="12.75" customHeight="1"/>
    <row r="13" s="7" customFormat="1" ht="7.5" customHeight="1"/>
    <row r="14" spans="4:8" s="7" customFormat="1" ht="21.75" customHeight="1">
      <c r="D14" s="34" t="s">
        <v>81</v>
      </c>
      <c r="E14" s="35"/>
      <c r="F14" s="35"/>
      <c r="G14" s="35"/>
      <c r="H14" s="36"/>
    </row>
    <row r="15" spans="3:8" s="7" customFormat="1" ht="16.5" customHeight="1">
      <c r="C15" s="99"/>
      <c r="D15" s="37"/>
      <c r="E15" s="38"/>
      <c r="F15" s="38"/>
      <c r="G15" s="38"/>
      <c r="H15" s="39"/>
    </row>
    <row r="16" s="2" customFormat="1" ht="13.5" customHeight="1"/>
    <row r="17" spans="4:8" s="2" customFormat="1" ht="21.75" customHeight="1">
      <c r="D17" s="40" t="s">
        <v>76</v>
      </c>
      <c r="E17" s="41"/>
      <c r="F17" s="41"/>
      <c r="G17" s="41"/>
      <c r="H17" s="42"/>
    </row>
    <row r="19" spans="4:8" ht="12.75" customHeight="1">
      <c r="D19" s="77" t="s">
        <v>0</v>
      </c>
      <c r="E19" s="77" t="s">
        <v>1</v>
      </c>
      <c r="F19" s="79" t="s">
        <v>82</v>
      </c>
      <c r="G19" s="80"/>
      <c r="H19" s="81"/>
    </row>
    <row r="20" spans="4:8" ht="12.75">
      <c r="D20" s="77"/>
      <c r="E20" s="77"/>
      <c r="F20" s="82"/>
      <c r="G20" s="83"/>
      <c r="H20" s="84"/>
    </row>
    <row r="21" spans="4:8" ht="22.5">
      <c r="D21" s="77"/>
      <c r="E21" s="77"/>
      <c r="F21" s="26" t="s">
        <v>26</v>
      </c>
      <c r="G21" s="26" t="s">
        <v>27</v>
      </c>
      <c r="H21" s="4" t="s">
        <v>28</v>
      </c>
    </row>
    <row r="22" spans="4:8" ht="12.75">
      <c r="D22" s="95"/>
      <c r="E22" s="95"/>
      <c r="F22" s="24"/>
      <c r="G22" s="24"/>
      <c r="H22" s="5"/>
    </row>
    <row r="23" spans="4:8" ht="12.75">
      <c r="D23" s="91" t="s">
        <v>50</v>
      </c>
      <c r="E23" s="91" t="s">
        <v>64</v>
      </c>
      <c r="F23" s="91">
        <v>5</v>
      </c>
      <c r="G23" s="91">
        <v>36</v>
      </c>
      <c r="H23" s="93">
        <f>(F23*$F$36)+(G23*$F$38)</f>
        <v>125886.21</v>
      </c>
    </row>
    <row r="24" spans="4:8" ht="12.75">
      <c r="D24" s="91" t="s">
        <v>65</v>
      </c>
      <c r="E24" s="91" t="s">
        <v>64</v>
      </c>
      <c r="F24" s="91">
        <v>5</v>
      </c>
      <c r="G24" s="91">
        <v>42</v>
      </c>
      <c r="H24" s="93">
        <f aca="true" t="shared" si="0" ref="H24:H32">(F24*$F$36)+(G24*$F$38)</f>
        <v>130727.97</v>
      </c>
    </row>
    <row r="25" spans="4:8" ht="12.75">
      <c r="D25" s="91" t="s">
        <v>66</v>
      </c>
      <c r="E25" s="91" t="s">
        <v>64</v>
      </c>
      <c r="F25" s="91">
        <v>5</v>
      </c>
      <c r="G25" s="91">
        <v>0</v>
      </c>
      <c r="H25" s="93">
        <f t="shared" si="0"/>
        <v>96835.65000000001</v>
      </c>
    </row>
    <row r="26" spans="4:8" ht="12.75">
      <c r="D26" s="91" t="s">
        <v>67</v>
      </c>
      <c r="E26" s="91" t="s">
        <v>64</v>
      </c>
      <c r="F26" s="91">
        <v>5</v>
      </c>
      <c r="G26" s="91">
        <v>49</v>
      </c>
      <c r="H26" s="93">
        <f t="shared" si="0"/>
        <v>136376.69</v>
      </c>
    </row>
    <row r="27" spans="4:8" ht="12.75">
      <c r="D27" s="91" t="s">
        <v>68</v>
      </c>
      <c r="E27" s="91" t="s">
        <v>64</v>
      </c>
      <c r="F27" s="91">
        <v>8</v>
      </c>
      <c r="G27" s="91">
        <v>36</v>
      </c>
      <c r="H27" s="93">
        <f t="shared" si="0"/>
        <v>183987.6</v>
      </c>
    </row>
    <row r="28" spans="4:8" ht="12.75">
      <c r="D28" s="91" t="s">
        <v>69</v>
      </c>
      <c r="E28" s="91" t="s">
        <v>64</v>
      </c>
      <c r="F28" s="91">
        <v>3</v>
      </c>
      <c r="G28" s="91">
        <v>24</v>
      </c>
      <c r="H28" s="93">
        <f t="shared" si="0"/>
        <v>77468.43</v>
      </c>
    </row>
    <row r="29" spans="4:8" ht="12.75">
      <c r="D29" s="91" t="s">
        <v>70</v>
      </c>
      <c r="E29" s="91" t="s">
        <v>71</v>
      </c>
      <c r="F29" s="91">
        <v>8</v>
      </c>
      <c r="G29" s="91">
        <v>66</v>
      </c>
      <c r="H29" s="93">
        <f t="shared" si="0"/>
        <v>208196.40000000002</v>
      </c>
    </row>
    <row r="30" spans="4:8" ht="12.75">
      <c r="D30" s="91" t="s">
        <v>72</v>
      </c>
      <c r="E30" s="91" t="s">
        <v>64</v>
      </c>
      <c r="F30" s="91">
        <v>5</v>
      </c>
      <c r="G30" s="91">
        <v>0</v>
      </c>
      <c r="H30" s="93">
        <f t="shared" si="0"/>
        <v>96835.65000000001</v>
      </c>
    </row>
    <row r="31" spans="4:8" ht="25.5">
      <c r="D31" s="91" t="s">
        <v>73</v>
      </c>
      <c r="E31" s="91" t="s">
        <v>74</v>
      </c>
      <c r="F31" s="91">
        <v>6</v>
      </c>
      <c r="G31" s="91">
        <v>0</v>
      </c>
      <c r="H31" s="93">
        <f t="shared" si="0"/>
        <v>116202.78</v>
      </c>
    </row>
    <row r="32" spans="4:8" ht="25.5">
      <c r="D32" s="91" t="s">
        <v>75</v>
      </c>
      <c r="E32" s="91" t="s">
        <v>71</v>
      </c>
      <c r="F32" s="91">
        <v>5</v>
      </c>
      <c r="G32" s="91">
        <v>0</v>
      </c>
      <c r="H32" s="93">
        <f t="shared" si="0"/>
        <v>96835.65000000001</v>
      </c>
    </row>
    <row r="34" spans="4:8" s="97" customFormat="1" ht="15.75">
      <c r="D34" s="75" t="s">
        <v>41</v>
      </c>
      <c r="E34" s="75"/>
      <c r="F34" s="65">
        <f>SUM(F23:F33)</f>
        <v>55</v>
      </c>
      <c r="G34" s="65">
        <f>SUM(G23:G33)</f>
        <v>253</v>
      </c>
      <c r="H34" s="76">
        <f>SUM(H23:H33)</f>
        <v>1269353.03</v>
      </c>
    </row>
    <row r="35" ht="12.75">
      <c r="H35" s="58"/>
    </row>
    <row r="36" spans="5:6" ht="38.25">
      <c r="E36" s="2" t="s">
        <v>30</v>
      </c>
      <c r="F36" s="1">
        <v>19367.13</v>
      </c>
    </row>
    <row r="37" spans="5:6" ht="12.75">
      <c r="E37" s="2"/>
      <c r="F37" s="1"/>
    </row>
    <row r="38" spans="5:6" ht="35.25" customHeight="1">
      <c r="E38" s="2" t="s">
        <v>29</v>
      </c>
      <c r="F38" s="1">
        <v>806.96</v>
      </c>
    </row>
  </sheetData>
  <mergeCells count="7">
    <mergeCell ref="D34:E34"/>
    <mergeCell ref="D17:H17"/>
    <mergeCell ref="D14:H15"/>
    <mergeCell ref="F19:H20"/>
    <mergeCell ref="E11:F11"/>
    <mergeCell ref="D19:D21"/>
    <mergeCell ref="E19:E2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10:I31"/>
  <sheetViews>
    <sheetView workbookViewId="0" topLeftCell="A9">
      <selection activeCell="F29" sqref="F29:G31"/>
    </sheetView>
  </sheetViews>
  <sheetFormatPr defaultColWidth="9.140625" defaultRowHeight="12.75"/>
  <cols>
    <col min="5" max="5" width="18.8515625" style="0" customWidth="1"/>
    <col min="6" max="6" width="16.8515625" style="0" customWidth="1"/>
    <col min="7" max="7" width="16.421875" style="0" customWidth="1"/>
    <col min="8" max="8" width="15.140625" style="0" customWidth="1"/>
    <col min="9" max="9" width="17.57421875" style="0" customWidth="1"/>
  </cols>
  <sheetData>
    <row r="10" spans="6:7" ht="12.75">
      <c r="F10" s="94" t="s">
        <v>32</v>
      </c>
      <c r="G10" s="94"/>
    </row>
    <row r="12" s="7" customFormat="1" ht="12.75" customHeight="1"/>
    <row r="13" s="7" customFormat="1" ht="7.5" customHeight="1"/>
    <row r="14" spans="4:9" s="7" customFormat="1" ht="21.75" customHeight="1">
      <c r="D14" s="99"/>
      <c r="E14" s="101" t="s">
        <v>81</v>
      </c>
      <c r="F14" s="102"/>
      <c r="G14" s="102"/>
      <c r="H14" s="102"/>
      <c r="I14" s="103"/>
    </row>
    <row r="15" spans="3:9" s="7" customFormat="1" ht="16.5" customHeight="1">
      <c r="C15" s="99"/>
      <c r="D15" s="99"/>
      <c r="E15" s="104"/>
      <c r="F15" s="105"/>
      <c r="G15" s="105"/>
      <c r="H15" s="105"/>
      <c r="I15" s="106"/>
    </row>
    <row r="16" s="2" customFormat="1" ht="13.5" customHeight="1"/>
    <row r="17" spans="4:9" s="2" customFormat="1" ht="21.75" customHeight="1">
      <c r="D17" s="3"/>
      <c r="E17" s="40" t="s">
        <v>80</v>
      </c>
      <c r="F17" s="41"/>
      <c r="G17" s="41"/>
      <c r="H17" s="41"/>
      <c r="I17" s="42"/>
    </row>
    <row r="20" spans="5:9" ht="12.75" customHeight="1">
      <c r="E20" s="49" t="s">
        <v>0</v>
      </c>
      <c r="F20" s="49" t="s">
        <v>1</v>
      </c>
      <c r="G20" s="85" t="s">
        <v>82</v>
      </c>
      <c r="H20" s="86"/>
      <c r="I20" s="87"/>
    </row>
    <row r="21" spans="5:9" ht="12.75">
      <c r="E21" s="49"/>
      <c r="F21" s="49"/>
      <c r="G21" s="88"/>
      <c r="H21" s="89"/>
      <c r="I21" s="90"/>
    </row>
    <row r="22" spans="5:9" ht="38.25">
      <c r="E22" s="49"/>
      <c r="F22" s="49"/>
      <c r="G22" s="53" t="s">
        <v>26</v>
      </c>
      <c r="H22" s="53" t="s">
        <v>27</v>
      </c>
      <c r="I22" s="54" t="s">
        <v>28</v>
      </c>
    </row>
    <row r="23" spans="5:9" ht="12.75">
      <c r="E23" s="55"/>
      <c r="F23" s="55"/>
      <c r="G23" s="56"/>
      <c r="H23" s="56"/>
      <c r="I23" s="57"/>
    </row>
    <row r="24" spans="5:9" ht="51">
      <c r="E24" s="62" t="s">
        <v>77</v>
      </c>
      <c r="F24" s="62" t="s">
        <v>78</v>
      </c>
      <c r="G24" s="62">
        <v>4</v>
      </c>
      <c r="H24" s="62">
        <f>24+22</f>
        <v>46</v>
      </c>
      <c r="I24" s="16">
        <f>(G24*$G$29)+(H24*$G$31)</f>
        <v>114588.68000000001</v>
      </c>
    </row>
    <row r="25" spans="5:9" ht="25.5">
      <c r="E25" s="62" t="s">
        <v>79</v>
      </c>
      <c r="F25" s="62" t="s">
        <v>78</v>
      </c>
      <c r="G25" s="62">
        <v>5</v>
      </c>
      <c r="H25" s="62">
        <f>11+9</f>
        <v>20</v>
      </c>
      <c r="I25" s="16">
        <f>(G25*$G$29)+(H25*$G$31)</f>
        <v>112974.85</v>
      </c>
    </row>
    <row r="26" spans="5:9" ht="12.75">
      <c r="E26" s="63"/>
      <c r="F26" s="63"/>
      <c r="G26" s="63"/>
      <c r="H26" s="63"/>
      <c r="I26" s="63"/>
    </row>
    <row r="27" spans="5:9" ht="15.75">
      <c r="E27" s="75" t="s">
        <v>41</v>
      </c>
      <c r="F27" s="75"/>
      <c r="G27" s="65">
        <f>SUM(G24:G26)</f>
        <v>9</v>
      </c>
      <c r="H27" s="65">
        <f>SUM(H24:H26)</f>
        <v>66</v>
      </c>
      <c r="I27" s="76">
        <f>SUM(I24:I26)</f>
        <v>227563.53000000003</v>
      </c>
    </row>
    <row r="28" spans="5:9" ht="15.75">
      <c r="E28" s="100"/>
      <c r="F28" s="100"/>
      <c r="G28" s="97"/>
      <c r="H28" s="97"/>
      <c r="I28" s="98"/>
    </row>
    <row r="29" spans="6:7" ht="25.5">
      <c r="F29" s="2" t="s">
        <v>30</v>
      </c>
      <c r="G29" s="1">
        <v>19367.13</v>
      </c>
    </row>
    <row r="30" spans="6:7" ht="12.75">
      <c r="F30" s="2"/>
      <c r="G30" s="1"/>
    </row>
    <row r="31" spans="6:7" ht="25.5" customHeight="1">
      <c r="F31" s="2" t="s">
        <v>29</v>
      </c>
      <c r="G31" s="1">
        <v>806.96</v>
      </c>
    </row>
  </sheetData>
  <mergeCells count="7">
    <mergeCell ref="E27:F27"/>
    <mergeCell ref="E17:I17"/>
    <mergeCell ref="E14:I15"/>
    <mergeCell ref="G20:I21"/>
    <mergeCell ref="F10:G10"/>
    <mergeCell ref="E20:E22"/>
    <mergeCell ref="F20:F2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8:G33"/>
  <sheetViews>
    <sheetView workbookViewId="0" topLeftCell="A1">
      <selection activeCell="E8" sqref="E8:F8"/>
    </sheetView>
  </sheetViews>
  <sheetFormatPr defaultColWidth="9.140625" defaultRowHeight="12.75"/>
  <cols>
    <col min="1" max="2" width="9.140625" style="7" customWidth="1"/>
    <col min="3" max="3" width="15.57421875" style="7" customWidth="1"/>
    <col min="4" max="4" width="13.7109375" style="7" customWidth="1"/>
    <col min="5" max="5" width="15.28125" style="7" customWidth="1"/>
    <col min="6" max="6" width="14.00390625" style="7" customWidth="1"/>
    <col min="7" max="7" width="18.00390625" style="7" customWidth="1"/>
    <col min="8" max="16384" width="9.140625" style="7" customWidth="1"/>
  </cols>
  <sheetData>
    <row r="8" spans="5:6" ht="12.75">
      <c r="E8" s="33" t="s">
        <v>32</v>
      </c>
      <c r="F8" s="33"/>
    </row>
    <row r="12" ht="12.75" customHeight="1"/>
    <row r="13" ht="7.5" customHeight="1"/>
    <row r="14" spans="3:7" ht="21.75" customHeight="1">
      <c r="C14" s="101" t="s">
        <v>84</v>
      </c>
      <c r="D14" s="102"/>
      <c r="E14" s="102"/>
      <c r="F14" s="102"/>
      <c r="G14" s="103"/>
    </row>
    <row r="15" spans="3:7" ht="16.5" customHeight="1">
      <c r="C15" s="104"/>
      <c r="D15" s="105"/>
      <c r="E15" s="105"/>
      <c r="F15" s="105"/>
      <c r="G15" s="106"/>
    </row>
    <row r="16" s="2" customFormat="1" ht="13.5" customHeight="1"/>
    <row r="17" spans="3:7" s="2" customFormat="1" ht="21.75" customHeight="1">
      <c r="C17" s="109" t="s">
        <v>92</v>
      </c>
      <c r="D17" s="109"/>
      <c r="E17" s="109"/>
      <c r="F17" s="109"/>
      <c r="G17" s="109"/>
    </row>
    <row r="19" spans="3:7" ht="12.75" customHeight="1">
      <c r="C19" s="48" t="s">
        <v>0</v>
      </c>
      <c r="D19" s="48" t="s">
        <v>1</v>
      </c>
      <c r="E19" s="109" t="s">
        <v>82</v>
      </c>
      <c r="F19" s="109"/>
      <c r="G19" s="109"/>
    </row>
    <row r="20" spans="3:7" ht="12.75">
      <c r="C20" s="48"/>
      <c r="D20" s="48"/>
      <c r="E20" s="109"/>
      <c r="F20" s="109"/>
      <c r="G20" s="109"/>
    </row>
    <row r="21" spans="3:7" ht="51">
      <c r="C21" s="48"/>
      <c r="D21" s="48"/>
      <c r="E21" s="110" t="s">
        <v>26</v>
      </c>
      <c r="F21" s="110" t="s">
        <v>27</v>
      </c>
      <c r="G21" s="110" t="s">
        <v>91</v>
      </c>
    </row>
    <row r="22" spans="3:4" ht="23.25" customHeight="1">
      <c r="C22" s="23"/>
      <c r="D22" s="23"/>
    </row>
    <row r="23" spans="3:7" ht="19.5" customHeight="1">
      <c r="C23" s="25" t="s">
        <v>85</v>
      </c>
      <c r="D23" s="25" t="s">
        <v>86</v>
      </c>
      <c r="E23" s="111">
        <v>10</v>
      </c>
      <c r="F23" s="111">
        <v>35</v>
      </c>
      <c r="G23" s="112">
        <f>(E23*$E$31)+(F23*$E$33)</f>
        <v>221914.90000000002</v>
      </c>
    </row>
    <row r="24" spans="3:7" ht="19.5" customHeight="1">
      <c r="C24" s="113" t="s">
        <v>36</v>
      </c>
      <c r="D24" s="113" t="s">
        <v>87</v>
      </c>
      <c r="E24" s="111">
        <v>5</v>
      </c>
      <c r="F24" s="111">
        <v>0</v>
      </c>
      <c r="G24" s="112">
        <f>(E24*$E$31)+(F24*$E$33)</f>
        <v>96835.65000000001</v>
      </c>
    </row>
    <row r="25" spans="3:7" ht="22.5">
      <c r="C25" s="113" t="s">
        <v>88</v>
      </c>
      <c r="D25" s="113" t="s">
        <v>89</v>
      </c>
      <c r="E25" s="111">
        <v>6</v>
      </c>
      <c r="F25" s="111">
        <v>0</v>
      </c>
      <c r="G25" s="112">
        <f>(E25*$E$31)+(F25*$E$33)</f>
        <v>116202.78</v>
      </c>
    </row>
    <row r="26" spans="3:7" ht="22.5">
      <c r="C26" s="113" t="s">
        <v>90</v>
      </c>
      <c r="D26" s="113" t="s">
        <v>87</v>
      </c>
      <c r="E26" s="111">
        <v>5</v>
      </c>
      <c r="F26" s="111">
        <v>16</v>
      </c>
      <c r="G26" s="112">
        <f>(E26*$E$31)+(F26*$E$33)</f>
        <v>109747.01000000001</v>
      </c>
    </row>
    <row r="27" spans="3:7" ht="12.75">
      <c r="C27" s="113" t="s">
        <v>11</v>
      </c>
      <c r="D27" s="113" t="s">
        <v>87</v>
      </c>
      <c r="E27" s="111">
        <v>10</v>
      </c>
      <c r="F27" s="111">
        <v>6</v>
      </c>
      <c r="G27" s="112">
        <f>(E27*$E$31)+(F27*$E$33)</f>
        <v>198513.06000000003</v>
      </c>
    </row>
    <row r="29" spans="3:7" ht="15.75">
      <c r="C29" s="114" t="s">
        <v>41</v>
      </c>
      <c r="D29" s="114"/>
      <c r="E29" s="115">
        <f>SUM(E23:E28)</f>
        <v>36</v>
      </c>
      <c r="F29" s="115">
        <f>SUM(F23:F28)</f>
        <v>57</v>
      </c>
      <c r="G29" s="116">
        <f>SUM(G23:G28)</f>
        <v>743213.4000000001</v>
      </c>
    </row>
    <row r="30" ht="12.75">
      <c r="G30" s="108"/>
    </row>
    <row r="31" spans="4:5" ht="25.5">
      <c r="D31" s="2" t="s">
        <v>30</v>
      </c>
      <c r="E31" s="1">
        <v>19367.13</v>
      </c>
    </row>
    <row r="32" spans="4:5" ht="12.75">
      <c r="D32" s="2"/>
      <c r="E32" s="1"/>
    </row>
    <row r="33" spans="4:5" ht="38.25">
      <c r="D33" s="2" t="s">
        <v>29</v>
      </c>
      <c r="E33" s="1">
        <v>806.96</v>
      </c>
    </row>
  </sheetData>
  <mergeCells count="7">
    <mergeCell ref="C29:D29"/>
    <mergeCell ref="E8:F8"/>
    <mergeCell ref="C14:G15"/>
    <mergeCell ref="C17:G17"/>
    <mergeCell ref="C19:C21"/>
    <mergeCell ref="D19:D21"/>
    <mergeCell ref="E19:G2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12:G39"/>
  <sheetViews>
    <sheetView workbookViewId="0" topLeftCell="A18">
      <selection activeCell="E37" sqref="E37:F39"/>
    </sheetView>
  </sheetViews>
  <sheetFormatPr defaultColWidth="9.140625" defaultRowHeight="12.75"/>
  <cols>
    <col min="3" max="3" width="20.00390625" style="0" customWidth="1"/>
    <col min="4" max="4" width="16.7109375" style="0" customWidth="1"/>
    <col min="5" max="5" width="18.57421875" style="0" customWidth="1"/>
    <col min="6" max="6" width="18.8515625" style="0" customWidth="1"/>
    <col min="7" max="7" width="22.28125" style="0" customWidth="1"/>
  </cols>
  <sheetData>
    <row r="12" spans="5:6" ht="12.75">
      <c r="E12" s="33" t="s">
        <v>32</v>
      </c>
      <c r="F12" s="33"/>
    </row>
    <row r="14" s="7" customFormat="1" ht="12.75" customHeight="1"/>
    <row r="15" s="7" customFormat="1" ht="7.5" customHeight="1"/>
    <row r="16" spans="3:7" s="7" customFormat="1" ht="21.75" customHeight="1">
      <c r="C16" s="34" t="s">
        <v>81</v>
      </c>
      <c r="D16" s="35"/>
      <c r="E16" s="35"/>
      <c r="F16" s="35"/>
      <c r="G16" s="36"/>
    </row>
    <row r="17" spans="3:7" s="7" customFormat="1" ht="16.5" customHeight="1">
      <c r="C17" s="37"/>
      <c r="D17" s="38"/>
      <c r="E17" s="38"/>
      <c r="F17" s="38"/>
      <c r="G17" s="39"/>
    </row>
    <row r="18" s="2" customFormat="1" ht="13.5" customHeight="1"/>
    <row r="19" spans="3:7" s="2" customFormat="1" ht="21.75" customHeight="1">
      <c r="C19" s="40" t="s">
        <v>104</v>
      </c>
      <c r="D19" s="41"/>
      <c r="E19" s="41"/>
      <c r="F19" s="41"/>
      <c r="G19" s="42"/>
    </row>
    <row r="21" spans="3:7" ht="12.75" customHeight="1">
      <c r="C21" s="49" t="s">
        <v>0</v>
      </c>
      <c r="D21" s="49" t="s">
        <v>1</v>
      </c>
      <c r="E21" s="85" t="s">
        <v>82</v>
      </c>
      <c r="F21" s="86"/>
      <c r="G21" s="87"/>
    </row>
    <row r="22" spans="3:7" ht="12.75">
      <c r="C22" s="49"/>
      <c r="D22" s="49"/>
      <c r="E22" s="88"/>
      <c r="F22" s="89"/>
      <c r="G22" s="90"/>
    </row>
    <row r="23" spans="3:7" ht="25.5">
      <c r="C23" s="49"/>
      <c r="D23" s="49"/>
      <c r="E23" s="53" t="s">
        <v>26</v>
      </c>
      <c r="F23" s="53" t="s">
        <v>27</v>
      </c>
      <c r="G23" s="54" t="s">
        <v>28</v>
      </c>
    </row>
    <row r="24" spans="3:7" ht="12.75">
      <c r="C24" s="117"/>
      <c r="D24" s="117"/>
      <c r="E24" s="9"/>
      <c r="F24" s="9"/>
      <c r="G24" s="118"/>
    </row>
    <row r="25" spans="3:7" ht="12.75">
      <c r="C25" s="62" t="s">
        <v>66</v>
      </c>
      <c r="D25" s="62" t="s">
        <v>93</v>
      </c>
      <c r="E25" s="62">
        <v>5</v>
      </c>
      <c r="F25" s="62">
        <v>0</v>
      </c>
      <c r="G25" s="16">
        <f>(E25*$F$37)+(F25*$F$39)</f>
        <v>96835.65000000001</v>
      </c>
    </row>
    <row r="26" spans="3:7" ht="25.5">
      <c r="C26" s="62" t="s">
        <v>52</v>
      </c>
      <c r="D26" s="62" t="s">
        <v>94</v>
      </c>
      <c r="E26" s="62">
        <v>5</v>
      </c>
      <c r="F26" s="62">
        <v>0</v>
      </c>
      <c r="G26" s="16">
        <f aca="true" t="shared" si="0" ref="G26:G32">(E26*$F$37)+(F26*$F$39)</f>
        <v>96835.65000000001</v>
      </c>
    </row>
    <row r="27" spans="3:7" ht="25.5">
      <c r="C27" s="62" t="s">
        <v>95</v>
      </c>
      <c r="D27" s="62" t="s">
        <v>96</v>
      </c>
      <c r="E27" s="62">
        <v>8</v>
      </c>
      <c r="F27" s="62">
        <v>35</v>
      </c>
      <c r="G27" s="16">
        <f t="shared" si="0"/>
        <v>183180.64</v>
      </c>
    </row>
    <row r="28" spans="3:7" ht="25.5">
      <c r="C28" s="62" t="s">
        <v>97</v>
      </c>
      <c r="D28" s="62" t="s">
        <v>94</v>
      </c>
      <c r="E28" s="13">
        <v>11</v>
      </c>
      <c r="F28" s="119">
        <v>82</v>
      </c>
      <c r="G28" s="16">
        <f t="shared" si="0"/>
        <v>279209.15</v>
      </c>
    </row>
    <row r="29" spans="3:7" ht="25.5">
      <c r="C29" s="62" t="s">
        <v>98</v>
      </c>
      <c r="D29" s="62" t="s">
        <v>99</v>
      </c>
      <c r="E29" s="62">
        <v>5</v>
      </c>
      <c r="F29" s="62">
        <v>12</v>
      </c>
      <c r="G29" s="16">
        <f t="shared" si="0"/>
        <v>106519.17000000001</v>
      </c>
    </row>
    <row r="30" spans="3:7" ht="25.5">
      <c r="C30" s="62" t="s">
        <v>100</v>
      </c>
      <c r="D30" s="62" t="s">
        <v>101</v>
      </c>
      <c r="E30" s="13">
        <v>7</v>
      </c>
      <c r="F30" s="119">
        <v>45</v>
      </c>
      <c r="G30" s="16">
        <f t="shared" si="0"/>
        <v>171883.11000000002</v>
      </c>
    </row>
    <row r="31" spans="3:7" ht="25.5">
      <c r="C31" s="62" t="s">
        <v>90</v>
      </c>
      <c r="D31" s="62" t="s">
        <v>102</v>
      </c>
      <c r="E31" s="13">
        <v>9</v>
      </c>
      <c r="F31" s="119">
        <v>70</v>
      </c>
      <c r="G31" s="16">
        <f t="shared" si="0"/>
        <v>230791.37000000002</v>
      </c>
    </row>
    <row r="32" spans="3:7" ht="25.5">
      <c r="C32" s="62" t="s">
        <v>95</v>
      </c>
      <c r="D32" s="62" t="s">
        <v>103</v>
      </c>
      <c r="E32" s="62">
        <v>7</v>
      </c>
      <c r="F32" s="62">
        <v>0</v>
      </c>
      <c r="G32" s="16">
        <f t="shared" si="0"/>
        <v>135569.91</v>
      </c>
    </row>
    <row r="34" spans="3:7" ht="15.75">
      <c r="C34" s="75" t="s">
        <v>41</v>
      </c>
      <c r="D34" s="75"/>
      <c r="E34" s="65">
        <f>SUM(E25:E33)</f>
        <v>57</v>
      </c>
      <c r="F34" s="65">
        <f>SUM(F25:F33)</f>
        <v>244</v>
      </c>
      <c r="G34" s="76">
        <f>SUM(G25:G33)</f>
        <v>1300824.6500000001</v>
      </c>
    </row>
    <row r="37" spans="5:6" ht="25.5">
      <c r="E37" s="2" t="s">
        <v>30</v>
      </c>
      <c r="F37" s="1">
        <v>19367.13</v>
      </c>
    </row>
    <row r="38" spans="5:6" ht="12.75">
      <c r="E38" s="2"/>
      <c r="F38" s="1"/>
    </row>
    <row r="39" spans="5:6" ht="25.5">
      <c r="E39" s="2" t="s">
        <v>29</v>
      </c>
      <c r="F39" s="1">
        <v>806.96</v>
      </c>
    </row>
  </sheetData>
  <mergeCells count="7">
    <mergeCell ref="C34:D34"/>
    <mergeCell ref="E12:F12"/>
    <mergeCell ref="C16:G17"/>
    <mergeCell ref="C19:G19"/>
    <mergeCell ref="C21:C23"/>
    <mergeCell ref="D21:D23"/>
    <mergeCell ref="E21:G2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9:H37"/>
  <sheetViews>
    <sheetView tabSelected="1" workbookViewId="0" topLeftCell="A18">
      <selection activeCell="I14" sqref="I14"/>
    </sheetView>
  </sheetViews>
  <sheetFormatPr defaultColWidth="9.140625" defaultRowHeight="12.75"/>
  <cols>
    <col min="4" max="4" width="18.57421875" style="0" customWidth="1"/>
    <col min="5" max="5" width="19.57421875" style="0" customWidth="1"/>
    <col min="6" max="6" width="18.00390625" style="0" customWidth="1"/>
    <col min="7" max="7" width="16.140625" style="0" customWidth="1"/>
    <col min="8" max="8" width="21.421875" style="0" customWidth="1"/>
  </cols>
  <sheetData>
    <row r="9" spans="5:6" ht="12.75">
      <c r="E9" s="33" t="s">
        <v>32</v>
      </c>
      <c r="F9" s="33"/>
    </row>
    <row r="11" s="7" customFormat="1" ht="12.75" customHeight="1"/>
    <row r="12" s="7" customFormat="1" ht="7.5" customHeight="1"/>
    <row r="13" spans="4:8" s="7" customFormat="1" ht="21.75" customHeight="1">
      <c r="D13" s="69" t="s">
        <v>81</v>
      </c>
      <c r="E13" s="70"/>
      <c r="F13" s="70"/>
      <c r="G13" s="70"/>
      <c r="H13" s="71"/>
    </row>
    <row r="14" spans="3:7" s="7" customFormat="1" ht="16.5" customHeight="1">
      <c r="C14" s="99"/>
      <c r="D14" s="99"/>
      <c r="E14" s="99"/>
      <c r="F14" s="99"/>
      <c r="G14" s="99"/>
    </row>
    <row r="15" s="2" customFormat="1" ht="13.5" customHeight="1"/>
    <row r="16" spans="4:8" s="2" customFormat="1" ht="21.75" customHeight="1">
      <c r="D16" s="40" t="s">
        <v>116</v>
      </c>
      <c r="E16" s="41"/>
      <c r="F16" s="41"/>
      <c r="G16" s="41"/>
      <c r="H16" s="42"/>
    </row>
    <row r="18" spans="4:8" ht="38.25" customHeight="1">
      <c r="D18" s="49" t="s">
        <v>0</v>
      </c>
      <c r="E18" s="49" t="s">
        <v>1</v>
      </c>
      <c r="F18" s="85" t="s">
        <v>39</v>
      </c>
      <c r="G18" s="86"/>
      <c r="H18" s="87"/>
    </row>
    <row r="19" spans="4:8" ht="12.75">
      <c r="D19" s="49"/>
      <c r="E19" s="49"/>
      <c r="F19" s="88"/>
      <c r="G19" s="89"/>
      <c r="H19" s="90"/>
    </row>
    <row r="20" spans="4:8" ht="38.25">
      <c r="D20" s="49"/>
      <c r="E20" s="49"/>
      <c r="F20" s="53" t="s">
        <v>26</v>
      </c>
      <c r="G20" s="53" t="s">
        <v>27</v>
      </c>
      <c r="H20" s="54" t="s">
        <v>115</v>
      </c>
    </row>
    <row r="21" spans="4:8" ht="12.75">
      <c r="D21" s="55"/>
      <c r="E21" s="55"/>
      <c r="F21" s="56"/>
      <c r="G21" s="56"/>
      <c r="H21" s="56"/>
    </row>
    <row r="22" spans="4:8" ht="12.75">
      <c r="D22" s="62" t="s">
        <v>105</v>
      </c>
      <c r="E22" s="62" t="s">
        <v>106</v>
      </c>
      <c r="F22" s="62">
        <v>18</v>
      </c>
      <c r="G22" s="62">
        <v>84</v>
      </c>
      <c r="H22" s="16">
        <f>(F22*$G$35)+(G22*$G$37)</f>
        <v>416392.98000000004</v>
      </c>
    </row>
    <row r="23" spans="4:8" ht="12.75">
      <c r="D23" s="62" t="s">
        <v>107</v>
      </c>
      <c r="E23" s="62" t="s">
        <v>106</v>
      </c>
      <c r="F23" s="62">
        <v>10</v>
      </c>
      <c r="G23" s="62">
        <v>168</v>
      </c>
      <c r="H23" s="16">
        <f aca="true" t="shared" si="0" ref="H23:H31">(F23*$G$35)+(G23*$G$37)</f>
        <v>329240.58</v>
      </c>
    </row>
    <row r="24" spans="4:8" ht="12.75">
      <c r="D24" s="62" t="s">
        <v>10</v>
      </c>
      <c r="E24" s="62" t="s">
        <v>106</v>
      </c>
      <c r="F24" s="62">
        <v>10</v>
      </c>
      <c r="G24" s="62">
        <v>30</v>
      </c>
      <c r="H24" s="16">
        <f t="shared" si="0"/>
        <v>217880.10000000003</v>
      </c>
    </row>
    <row r="25" spans="4:8" ht="25.5">
      <c r="D25" s="62" t="s">
        <v>90</v>
      </c>
      <c r="E25" s="62" t="s">
        <v>106</v>
      </c>
      <c r="F25" s="62">
        <v>5</v>
      </c>
      <c r="G25" s="62">
        <v>12</v>
      </c>
      <c r="H25" s="16">
        <f t="shared" si="0"/>
        <v>106519.17000000001</v>
      </c>
    </row>
    <row r="26" spans="4:8" ht="25.5">
      <c r="D26" s="62" t="s">
        <v>108</v>
      </c>
      <c r="E26" s="62" t="s">
        <v>106</v>
      </c>
      <c r="F26" s="62">
        <v>5</v>
      </c>
      <c r="G26" s="62">
        <v>0</v>
      </c>
      <c r="H26" s="16">
        <f t="shared" si="0"/>
        <v>96835.65000000001</v>
      </c>
    </row>
    <row r="27" spans="4:8" ht="12.75">
      <c r="D27" s="62" t="s">
        <v>10</v>
      </c>
      <c r="E27" s="62" t="s">
        <v>109</v>
      </c>
      <c r="F27" s="62">
        <v>5</v>
      </c>
      <c r="G27" s="62">
        <v>0</v>
      </c>
      <c r="H27" s="16">
        <f t="shared" si="0"/>
        <v>96835.65000000001</v>
      </c>
    </row>
    <row r="28" spans="4:8" ht="38.25">
      <c r="D28" s="120" t="s">
        <v>110</v>
      </c>
      <c r="E28" s="120" t="s">
        <v>111</v>
      </c>
      <c r="F28" s="121">
        <v>0</v>
      </c>
      <c r="G28" s="121">
        <v>0</v>
      </c>
      <c r="H28" s="16">
        <f t="shared" si="0"/>
        <v>0</v>
      </c>
    </row>
    <row r="29" spans="4:8" ht="12.75">
      <c r="D29" s="121" t="s">
        <v>10</v>
      </c>
      <c r="E29" s="121" t="s">
        <v>112</v>
      </c>
      <c r="F29" s="121">
        <v>5</v>
      </c>
      <c r="G29" s="121">
        <v>0</v>
      </c>
      <c r="H29" s="16">
        <f t="shared" si="0"/>
        <v>96835.65000000001</v>
      </c>
    </row>
    <row r="30" spans="4:8" ht="25.5">
      <c r="D30" s="122" t="s">
        <v>113</v>
      </c>
      <c r="E30" s="122" t="s">
        <v>109</v>
      </c>
      <c r="F30" s="121">
        <v>8</v>
      </c>
      <c r="G30" s="121">
        <v>12</v>
      </c>
      <c r="H30" s="16">
        <f t="shared" si="0"/>
        <v>164620.56</v>
      </c>
    </row>
    <row r="31" spans="4:8" ht="25.5">
      <c r="D31" s="121" t="s">
        <v>10</v>
      </c>
      <c r="E31" s="121" t="s">
        <v>114</v>
      </c>
      <c r="F31" s="121">
        <v>5</v>
      </c>
      <c r="G31" s="121">
        <v>0</v>
      </c>
      <c r="H31" s="16">
        <f t="shared" si="0"/>
        <v>96835.65000000001</v>
      </c>
    </row>
    <row r="33" spans="4:8" s="96" customFormat="1" ht="19.5" customHeight="1">
      <c r="D33" s="73" t="s">
        <v>41</v>
      </c>
      <c r="E33" s="73"/>
      <c r="F33" s="64">
        <f>SUM(F22:F32)</f>
        <v>71</v>
      </c>
      <c r="G33" s="64">
        <f>SUM(G22:G32)</f>
        <v>306</v>
      </c>
      <c r="H33" s="74">
        <f>SUM(H22:H32)</f>
        <v>1621995.9899999998</v>
      </c>
    </row>
    <row r="35" spans="6:7" ht="25.5">
      <c r="F35" s="2" t="s">
        <v>30</v>
      </c>
      <c r="G35" s="1">
        <v>19367.13</v>
      </c>
    </row>
    <row r="36" spans="6:7" ht="12.75">
      <c r="F36" s="2"/>
      <c r="G36" s="1"/>
    </row>
    <row r="37" spans="6:7" ht="25.5">
      <c r="F37" s="2" t="s">
        <v>29</v>
      </c>
      <c r="G37" s="1">
        <v>806.96</v>
      </c>
    </row>
  </sheetData>
  <mergeCells count="7">
    <mergeCell ref="D33:E33"/>
    <mergeCell ref="D13:H13"/>
    <mergeCell ref="E9:F9"/>
    <mergeCell ref="D18:D20"/>
    <mergeCell ref="E18:E20"/>
    <mergeCell ref="D16:H16"/>
    <mergeCell ref="F18:H1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ufficio scolastico regionale emilia 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III</dc:creator>
  <cp:keywords/>
  <dc:description/>
  <cp:lastModifiedBy>M.I.U.R.</cp:lastModifiedBy>
  <cp:lastPrinted>2006-04-21T08:22:59Z</cp:lastPrinted>
  <dcterms:created xsi:type="dcterms:W3CDTF">2004-10-26T08:48:58Z</dcterms:created>
  <dcterms:modified xsi:type="dcterms:W3CDTF">2006-04-21T08:39:11Z</dcterms:modified>
  <cp:category/>
  <cp:version/>
  <cp:contentType/>
  <cp:contentStatus/>
</cp:coreProperties>
</file>