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iano di riparto" sheetId="1" r:id="rId1"/>
  </sheets>
  <definedNames>
    <definedName name="_xlnm.Print_Area" localSheetId="0">'piano di riparto'!$A$1:$I$37</definedName>
  </definedNames>
  <calcPr fullCalcOnLoad="1"/>
</workbook>
</file>

<file path=xl/sharedStrings.xml><?xml version="1.0" encoding="utf-8"?>
<sst xmlns="http://schemas.openxmlformats.org/spreadsheetml/2006/main" count="48" uniqueCount="48">
  <si>
    <t>UFFICIO SCOLASTICO REGIONALE PER L'EMILIA ROMAGNA</t>
  </si>
  <si>
    <t>Direzione Generale</t>
  </si>
  <si>
    <t>Ufficio XII - Risorse finanziarie</t>
  </si>
  <si>
    <t xml:space="preserve">Cap. 7865 - Sicurezza nelle scuole Legge 626/94 - E.F. 2004 </t>
  </si>
  <si>
    <t>Nota MIUR prot. n. 1360 del 9 luglio 2004</t>
  </si>
  <si>
    <t>D.D.G. n. 355 dell'8 ottobre 2004</t>
  </si>
  <si>
    <t>Riparto fondi</t>
  </si>
  <si>
    <t>Disponibilità di competenza:</t>
  </si>
  <si>
    <t>-Esigenze regionali ed azioni perequative (5%)</t>
  </si>
  <si>
    <t>quota da ripartire ai C.S.A. (95%):</t>
  </si>
  <si>
    <t>Disponibilità di cassa:</t>
  </si>
  <si>
    <t>N°</t>
  </si>
  <si>
    <t>UFFICI</t>
  </si>
  <si>
    <t>SEDE</t>
  </si>
  <si>
    <t>DOCENTI  in organico di fatto</t>
  </si>
  <si>
    <r>
      <rPr>
        <sz val="10"/>
        <rFont val="Arial"/>
        <family val="0"/>
      </rPr>
      <t>PERSONALE ATA in organico di fatto</t>
    </r>
  </si>
  <si>
    <t>DOCENTI E PERSONALE ATA in organico di fatto</t>
  </si>
  <si>
    <t>TOTALE ASSEGNAZIONE</t>
  </si>
  <si>
    <t>ACCONTO</t>
  </si>
  <si>
    <t>SALDO DA EROGARE</t>
  </si>
  <si>
    <t>a</t>
  </si>
  <si>
    <t>b</t>
  </si>
  <si>
    <t>c=a+b</t>
  </si>
  <si>
    <t>d</t>
  </si>
  <si>
    <t>e</t>
  </si>
  <si>
    <t>f=d-e</t>
  </si>
  <si>
    <t>Centro Servizi Amministrativi</t>
  </si>
  <si>
    <t>Bologna</t>
  </si>
  <si>
    <t>Centro Servizi Amministrativi</t>
  </si>
  <si>
    <t>Ferrara</t>
  </si>
  <si>
    <t>Centro Servizi Amministrativi</t>
  </si>
  <si>
    <t>Forlì-Cesena</t>
  </si>
  <si>
    <t>Centro Servizi Amministrativi</t>
  </si>
  <si>
    <t>Modena</t>
  </si>
  <si>
    <t>Centro Servizi Amministrativi</t>
  </si>
  <si>
    <t>Parma</t>
  </si>
  <si>
    <t>Centro Servizi Amministrativi</t>
  </si>
  <si>
    <t>Piacenza</t>
  </si>
  <si>
    <t>Centro Servizi Amministrativi</t>
  </si>
  <si>
    <t>Ravenna</t>
  </si>
  <si>
    <t>Centro Servizi Amministrativi</t>
  </si>
  <si>
    <t>Reggio Emilia</t>
  </si>
  <si>
    <t>Centro Servizi Amministrativi</t>
  </si>
  <si>
    <t>Rimini</t>
  </si>
  <si>
    <t>TOTALE</t>
  </si>
  <si>
    <t>Bologna, 3 novembre 2004</t>
  </si>
  <si>
    <t>Il dirigente</t>
  </si>
  <si>
    <t>F.to Luciano Fanti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</si>
</sst>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_-;_-@_-"/>
    <numFmt numFmtId="174" formatCode="_-* #,##0.00_-;\-* #,##0.00_-;_-* \-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73" fontId="0" fillId="0" borderId="0" applyFon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2" fontId="5" fillId="0" borderId="0" xfId="15" applyFont="1" applyFill="1" applyBorder="1" applyAlignment="1" applyProtection="1">
      <alignment horizontal="right"/>
      <protection/>
    </xf>
    <xf numFmtId="172" fontId="5" fillId="0" borderId="0" xfId="15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right"/>
    </xf>
    <xf numFmtId="174" fontId="5" fillId="0" borderId="0" xfId="16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1" xfId="15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73" fontId="3" fillId="0" borderId="23" xfId="16" applyFont="1" applyFill="1" applyBorder="1" applyAlignment="1" applyProtection="1">
      <alignment/>
      <protection/>
    </xf>
    <xf numFmtId="174" fontId="3" fillId="0" borderId="24" xfId="1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142875</xdr:rowOff>
    </xdr:from>
    <xdr:to>
      <xdr:col>6</xdr:col>
      <xdr:colOff>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00900" y="2143125"/>
          <a:ext cx="0" cy="0"/>
        </a:xfrm>
        <a:custGeom>
          <a:pathLst>
            <a:path h="1" w="13">
              <a:moveTo>
                <a:pt x="12" y="0"/>
              </a:moveTo>
              <a:cubicBezTo>
                <a:pt x="9" y="0"/>
                <a:pt x="4" y="0"/>
                <a:pt x="4" y="0"/>
              </a:cubicBezTo>
              <a:lnTo>
                <a:pt x="4" y="0"/>
              </a:lnTo>
              <a:cubicBezTo>
                <a:pt x="4" y="0"/>
                <a:pt x="1" y="0"/>
                <a:pt x="0" y="0"/>
              </a:cubicBezTo>
              <a:cubicBezTo>
                <a:pt x="1" y="0"/>
                <a:pt x="4" y="0"/>
                <a:pt x="4" y="0"/>
              </a:cubicBezTo>
              <a:lnTo>
                <a:pt x="4" y="0"/>
              </a:lnTo>
              <a:cubicBezTo>
                <a:pt x="4" y="0"/>
                <a:pt x="9" y="0"/>
                <a:pt x="12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4.140625" style="1" customWidth="1"/>
    <col min="2" max="2" width="38.28125" style="1" customWidth="1"/>
    <col min="3" max="3" width="15.421875" style="1" customWidth="1"/>
    <col min="4" max="4" width="15.00390625" style="1" customWidth="1"/>
    <col min="5" max="6" width="17.57421875" style="1" customWidth="1"/>
    <col min="7" max="7" width="17.28125" style="1" customWidth="1"/>
    <col min="8" max="8" width="14.7109375" style="1" customWidth="1"/>
    <col min="9" max="9" width="16.00390625" style="1" customWidth="1"/>
    <col min="10" max="16384" width="9.00390625" style="1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s="2" customFormat="1" ht="15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s="2" customFormat="1" ht="15.75">
      <c r="A3" s="55" t="s">
        <v>2</v>
      </c>
      <c r="B3" s="55"/>
      <c r="C3" s="55"/>
      <c r="D3" s="55"/>
      <c r="E3" s="55"/>
      <c r="F3" s="55"/>
      <c r="G3" s="55"/>
      <c r="H3" s="55"/>
      <c r="I3" s="55"/>
    </row>
    <row r="4" spans="1:7" s="2" customFormat="1" ht="15.75">
      <c r="A4" s="3"/>
      <c r="B4" s="3"/>
      <c r="C4" s="3"/>
      <c r="D4" s="3"/>
      <c r="E4" s="3"/>
      <c r="F4" s="3"/>
      <c r="G4" s="3"/>
    </row>
    <row r="5" spans="1:7" s="2" customFormat="1" ht="15.75">
      <c r="A5" s="1"/>
      <c r="B5" s="1"/>
      <c r="C5" s="1"/>
      <c r="D5" s="1"/>
      <c r="E5" s="1"/>
      <c r="F5" s="1"/>
      <c r="G5" s="1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6" t="s">
        <v>5</v>
      </c>
      <c r="B8" s="56"/>
      <c r="C8" s="56"/>
      <c r="D8" s="56"/>
      <c r="E8" s="56"/>
      <c r="F8" s="56"/>
      <c r="G8" s="56"/>
      <c r="H8" s="56"/>
      <c r="I8" s="56"/>
    </row>
    <row r="9" spans="1:9" ht="12.75">
      <c r="A9" s="56" t="s">
        <v>6</v>
      </c>
      <c r="B9" s="56"/>
      <c r="C9" s="56"/>
      <c r="D9" s="56"/>
      <c r="E9" s="56"/>
      <c r="F9" s="56"/>
      <c r="G9" s="56"/>
      <c r="H9" s="56"/>
      <c r="I9" s="56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2:7" ht="12.75">
      <c r="B12" s="5" t="s">
        <v>7</v>
      </c>
      <c r="C12" s="6">
        <v>1100445</v>
      </c>
      <c r="D12" s="6"/>
      <c r="E12" s="6"/>
      <c r="G12" s="7"/>
    </row>
    <row r="13" spans="2:9" ht="12.75">
      <c r="B13" s="8" t="s">
        <v>8</v>
      </c>
      <c r="C13" s="9">
        <f>ROUND(C12*5%,0)</f>
        <v>55022</v>
      </c>
      <c r="D13" s="10"/>
      <c r="E13" s="9"/>
      <c r="F13" s="11"/>
      <c r="H13" s="57"/>
      <c r="I13" s="57"/>
    </row>
    <row r="14" spans="2:5" ht="12.75">
      <c r="B14" s="5" t="s">
        <v>9</v>
      </c>
      <c r="C14" s="12">
        <f>C12-C13</f>
        <v>1045423</v>
      </c>
      <c r="D14" s="9"/>
      <c r="E14" s="9"/>
    </row>
    <row r="15" ht="12.75">
      <c r="G15" s="13"/>
    </row>
    <row r="16" spans="2:7" ht="12.75">
      <c r="B16" s="5" t="s">
        <v>10</v>
      </c>
      <c r="C16" s="6">
        <v>693435</v>
      </c>
      <c r="G16" s="13"/>
    </row>
    <row r="17" ht="12.75">
      <c r="G17" s="13"/>
    </row>
    <row r="18" spans="1:9" ht="14.25" customHeight="1">
      <c r="A18" s="58" t="s">
        <v>11</v>
      </c>
      <c r="B18" s="59" t="s">
        <v>12</v>
      </c>
      <c r="C18" s="60" t="s">
        <v>13</v>
      </c>
      <c r="D18" s="61" t="s">
        <v>14</v>
      </c>
      <c r="E18" s="62" t="s">
        <v>15</v>
      </c>
      <c r="F18" s="63" t="s">
        <v>16</v>
      </c>
      <c r="G18" s="64" t="s">
        <v>17</v>
      </c>
      <c r="H18" s="64" t="s">
        <v>18</v>
      </c>
      <c r="I18" s="64" t="s">
        <v>19</v>
      </c>
    </row>
    <row r="19" spans="1:9" s="14" customFormat="1" ht="15">
      <c r="A19" s="58"/>
      <c r="B19" s="59"/>
      <c r="C19" s="60"/>
      <c r="D19" s="61"/>
      <c r="E19" s="62"/>
      <c r="F19" s="63"/>
      <c r="G19" s="64"/>
      <c r="H19" s="64"/>
      <c r="I19" s="64"/>
    </row>
    <row r="20" spans="1:9" ht="12.75">
      <c r="A20" s="58"/>
      <c r="B20" s="59"/>
      <c r="C20" s="60"/>
      <c r="D20" s="61"/>
      <c r="E20" s="62"/>
      <c r="F20" s="63"/>
      <c r="G20" s="64"/>
      <c r="H20" s="64"/>
      <c r="I20" s="64"/>
    </row>
    <row r="21" spans="1:9" ht="12.75">
      <c r="A21" s="15"/>
      <c r="B21" s="16"/>
      <c r="C21" s="17"/>
      <c r="D21" s="18" t="s">
        <v>20</v>
      </c>
      <c r="E21" s="17" t="s">
        <v>21</v>
      </c>
      <c r="F21" s="19" t="s">
        <v>22</v>
      </c>
      <c r="G21" s="20" t="s">
        <v>23</v>
      </c>
      <c r="H21" s="20" t="s">
        <v>24</v>
      </c>
      <c r="I21" s="20" t="s">
        <v>25</v>
      </c>
    </row>
    <row r="22" spans="1:9" ht="12.75">
      <c r="A22" s="15"/>
      <c r="B22" s="16"/>
      <c r="C22" s="17"/>
      <c r="D22" s="18"/>
      <c r="E22" s="17"/>
      <c r="F22" s="21"/>
      <c r="G22" s="22"/>
      <c r="H22" s="22"/>
      <c r="I22" s="22"/>
    </row>
    <row r="23" spans="1:9" s="14" customFormat="1" ht="15.75">
      <c r="A23" s="23">
        <v>1</v>
      </c>
      <c r="B23" s="24" t="s">
        <v>26</v>
      </c>
      <c r="C23" s="25" t="s">
        <v>27</v>
      </c>
      <c r="D23" s="26">
        <v>8823</v>
      </c>
      <c r="E23" s="27">
        <v>2987</v>
      </c>
      <c r="F23" s="28">
        <f aca="true" t="shared" si="0" ref="F23:F31">D23+E23</f>
        <v>11810</v>
      </c>
      <c r="G23" s="29">
        <f aca="true" t="shared" si="1" ref="G23:G29">ROUND(C$14/F$33*F23,2)</f>
        <v>211788.9</v>
      </c>
      <c r="H23" s="29">
        <f aca="true" t="shared" si="2" ref="H23:H31">ROUND(C$16/G$33*G23,0)</f>
        <v>140481</v>
      </c>
      <c r="I23" s="29">
        <f aca="true" t="shared" si="3" ref="I23:I31">G23-H23</f>
        <v>71307.9</v>
      </c>
    </row>
    <row r="24" spans="1:9" s="14" customFormat="1" ht="15.75">
      <c r="A24" s="30">
        <v>2</v>
      </c>
      <c r="B24" s="24" t="s">
        <v>28</v>
      </c>
      <c r="C24" s="31" t="s">
        <v>29</v>
      </c>
      <c r="D24" s="32">
        <v>3337</v>
      </c>
      <c r="E24" s="33">
        <v>1154</v>
      </c>
      <c r="F24" s="28">
        <f t="shared" si="0"/>
        <v>4491</v>
      </c>
      <c r="G24" s="29">
        <f t="shared" si="1"/>
        <v>80537.17</v>
      </c>
      <c r="H24" s="29">
        <f t="shared" si="2"/>
        <v>53421</v>
      </c>
      <c r="I24" s="29">
        <f t="shared" si="3"/>
        <v>27116.17</v>
      </c>
    </row>
    <row r="25" spans="1:9" s="14" customFormat="1" ht="15.75">
      <c r="A25" s="30">
        <v>3</v>
      </c>
      <c r="B25" s="24" t="s">
        <v>30</v>
      </c>
      <c r="C25" s="31" t="s">
        <v>31</v>
      </c>
      <c r="D25" s="32">
        <v>4244</v>
      </c>
      <c r="E25" s="33">
        <v>1507</v>
      </c>
      <c r="F25" s="28">
        <f t="shared" si="0"/>
        <v>5751</v>
      </c>
      <c r="G25" s="29">
        <f t="shared" si="1"/>
        <v>103132.77</v>
      </c>
      <c r="H25" s="29">
        <f t="shared" si="2"/>
        <v>68409</v>
      </c>
      <c r="I25" s="29">
        <f t="shared" si="3"/>
        <v>34723.770000000004</v>
      </c>
    </row>
    <row r="26" spans="1:9" s="14" customFormat="1" ht="15.75">
      <c r="A26" s="30">
        <v>4</v>
      </c>
      <c r="B26" s="24" t="s">
        <v>32</v>
      </c>
      <c r="C26" s="31" t="s">
        <v>33</v>
      </c>
      <c r="D26" s="32">
        <v>7655</v>
      </c>
      <c r="E26" s="33">
        <v>2525</v>
      </c>
      <c r="F26" s="28">
        <f t="shared" si="0"/>
        <v>10180</v>
      </c>
      <c r="G26" s="29">
        <f t="shared" si="1"/>
        <v>182558.09</v>
      </c>
      <c r="H26" s="29">
        <f t="shared" si="2"/>
        <v>121092</v>
      </c>
      <c r="I26" s="29">
        <f t="shared" si="3"/>
        <v>61466.09</v>
      </c>
    </row>
    <row r="27" spans="1:9" s="14" customFormat="1" ht="15.75">
      <c r="A27" s="30">
        <v>5</v>
      </c>
      <c r="B27" s="24" t="s">
        <v>34</v>
      </c>
      <c r="C27" s="31" t="s">
        <v>35</v>
      </c>
      <c r="D27" s="32">
        <v>4309</v>
      </c>
      <c r="E27" s="33">
        <v>1481</v>
      </c>
      <c r="F27" s="28">
        <f t="shared" si="0"/>
        <v>5790</v>
      </c>
      <c r="G27" s="29">
        <f t="shared" si="1"/>
        <v>103832.15</v>
      </c>
      <c r="H27" s="29">
        <f t="shared" si="2"/>
        <v>68872</v>
      </c>
      <c r="I27" s="29">
        <f t="shared" si="3"/>
        <v>34960.149999999994</v>
      </c>
    </row>
    <row r="28" spans="1:9" s="14" customFormat="1" ht="15.75">
      <c r="A28" s="30">
        <v>6</v>
      </c>
      <c r="B28" s="24" t="s">
        <v>36</v>
      </c>
      <c r="C28" s="31" t="s">
        <v>37</v>
      </c>
      <c r="D28" s="32">
        <v>3065</v>
      </c>
      <c r="E28" s="33">
        <v>1012</v>
      </c>
      <c r="F28" s="28">
        <f t="shared" si="0"/>
        <v>4077</v>
      </c>
      <c r="G28" s="29">
        <f t="shared" si="1"/>
        <v>73112.9</v>
      </c>
      <c r="H28" s="29">
        <f t="shared" si="2"/>
        <v>48496</v>
      </c>
      <c r="I28" s="29">
        <f t="shared" si="3"/>
        <v>24616.899999999994</v>
      </c>
    </row>
    <row r="29" spans="1:9" s="14" customFormat="1" ht="15.75">
      <c r="A29" s="30">
        <v>7</v>
      </c>
      <c r="B29" s="24" t="s">
        <v>38</v>
      </c>
      <c r="C29" s="31" t="s">
        <v>39</v>
      </c>
      <c r="D29" s="32">
        <v>3697</v>
      </c>
      <c r="E29" s="33">
        <v>1257</v>
      </c>
      <c r="F29" s="28">
        <f t="shared" si="0"/>
        <v>4954</v>
      </c>
      <c r="G29" s="29">
        <f t="shared" si="1"/>
        <v>88840.15</v>
      </c>
      <c r="H29" s="29">
        <f t="shared" si="2"/>
        <v>58928</v>
      </c>
      <c r="I29" s="29">
        <f t="shared" si="3"/>
        <v>29912.149999999994</v>
      </c>
    </row>
    <row r="30" spans="1:9" s="14" customFormat="1" ht="15.75">
      <c r="A30" s="30">
        <v>8</v>
      </c>
      <c r="B30" s="24" t="s">
        <v>40</v>
      </c>
      <c r="C30" s="31" t="s">
        <v>41</v>
      </c>
      <c r="D30" s="32">
        <v>5418</v>
      </c>
      <c r="E30" s="33">
        <v>1758</v>
      </c>
      <c r="F30" s="28">
        <f t="shared" si="0"/>
        <v>7176</v>
      </c>
      <c r="G30" s="29">
        <f>ROUND(C$14/F$33*F30,2)-0.01</f>
        <v>128687.3</v>
      </c>
      <c r="H30" s="29">
        <f t="shared" si="2"/>
        <v>85359</v>
      </c>
      <c r="I30" s="29">
        <f t="shared" si="3"/>
        <v>43328.3</v>
      </c>
    </row>
    <row r="31" spans="1:9" s="14" customFormat="1" ht="15.75">
      <c r="A31" s="30">
        <v>9</v>
      </c>
      <c r="B31" s="24" t="s">
        <v>42</v>
      </c>
      <c r="C31" s="34" t="s">
        <v>43</v>
      </c>
      <c r="D31" s="35">
        <v>3054</v>
      </c>
      <c r="E31" s="36">
        <v>1013</v>
      </c>
      <c r="F31" s="28">
        <f t="shared" si="0"/>
        <v>4067</v>
      </c>
      <c r="G31" s="29">
        <f>ROUND(C$14/F$33*F31,2)</f>
        <v>72933.57</v>
      </c>
      <c r="H31" s="29">
        <f t="shared" si="2"/>
        <v>48377</v>
      </c>
      <c r="I31" s="29">
        <f t="shared" si="3"/>
        <v>24556.570000000007</v>
      </c>
    </row>
    <row r="32" spans="1:9" s="14" customFormat="1" ht="15.75">
      <c r="A32" s="37"/>
      <c r="B32" s="38"/>
      <c r="C32" s="39"/>
      <c r="D32" s="40"/>
      <c r="E32" s="41"/>
      <c r="F32" s="42"/>
      <c r="G32" s="43"/>
      <c r="H32" s="43"/>
      <c r="I32" s="43"/>
    </row>
    <row r="33" spans="1:9" s="14" customFormat="1" ht="15.75">
      <c r="A33" s="44"/>
      <c r="B33" s="45"/>
      <c r="C33" s="46" t="s">
        <v>44</v>
      </c>
      <c r="D33" s="47">
        <f aca="true" t="shared" si="4" ref="D33:I33">SUM(D23:D31)</f>
        <v>43602</v>
      </c>
      <c r="E33" s="48">
        <f t="shared" si="4"/>
        <v>14694</v>
      </c>
      <c r="F33" s="49">
        <f t="shared" si="4"/>
        <v>58296</v>
      </c>
      <c r="G33" s="50">
        <f t="shared" si="4"/>
        <v>1045423.0000000002</v>
      </c>
      <c r="H33" s="50">
        <f t="shared" si="4"/>
        <v>693435</v>
      </c>
      <c r="I33" s="50">
        <f t="shared" si="4"/>
        <v>351988</v>
      </c>
    </row>
    <row r="36" spans="2:8" ht="12.75">
      <c r="B36" s="1" t="s">
        <v>45</v>
      </c>
      <c r="H36" s="51" t="s">
        <v>46</v>
      </c>
    </row>
    <row r="37" ht="12.75">
      <c r="H37" s="52" t="s">
        <v>47</v>
      </c>
    </row>
  </sheetData>
  <mergeCells count="17">
    <mergeCell ref="I18:I20"/>
    <mergeCell ref="E18:E20"/>
    <mergeCell ref="F18:F20"/>
    <mergeCell ref="G18:G20"/>
    <mergeCell ref="H18:H20"/>
    <mergeCell ref="A18:A20"/>
    <mergeCell ref="B18:B20"/>
    <mergeCell ref="C18:C20"/>
    <mergeCell ref="D18:D20"/>
    <mergeCell ref="A7:I7"/>
    <mergeCell ref="A8:I8"/>
    <mergeCell ref="A9:I9"/>
    <mergeCell ref="H13:I13"/>
    <mergeCell ref="A1:I1"/>
    <mergeCell ref="A2:I2"/>
    <mergeCell ref="A3:I3"/>
    <mergeCell ref="A6:I6"/>
  </mergeCells>
  <printOptions horizontalCentered="1"/>
  <pageMargins left="0.31527777777777777" right="0.31527777777777777" top="0.39375" bottom="0.39375" header="0.11805555555555557" footer="0.11805555555555557"/>
  <pageSetup fitToHeight="1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luigina.russo</cp:lastModifiedBy>
  <cp:lastPrinted>2004-11-04T07:35:49Z</cp:lastPrinted>
  <dcterms:created xsi:type="dcterms:W3CDTF">2001-08-28T14:08:21Z</dcterms:created>
  <dcterms:modified xsi:type="dcterms:W3CDTF">2004-11-04T09:20:50Z</dcterms:modified>
  <cp:category/>
  <cp:version/>
  <cp:contentType/>
  <cp:contentStatus/>
  <cp:revision>1</cp:revision>
</cp:coreProperties>
</file>