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0" windowWidth="15480" windowHeight="10830" tabRatio="731" activeTab="0"/>
  </bookViews>
  <sheets>
    <sheet name="ALLEGATO A )" sheetId="1" r:id="rId1"/>
  </sheets>
  <definedNames>
    <definedName name="_xlnm.Print_Area" localSheetId="0">'ALLEGATO A )'!$A$4:$O$494</definedName>
    <definedName name="_xlnm.Print_Titles" localSheetId="0">'ALLEGATO A )'!$4:$6</definedName>
  </definedNames>
  <calcPr fullCalcOnLoad="1"/>
</workbook>
</file>

<file path=xl/sharedStrings.xml><?xml version="1.0" encoding="utf-8"?>
<sst xmlns="http://schemas.openxmlformats.org/spreadsheetml/2006/main" count="4549" uniqueCount="1774">
  <si>
    <t>Scuola dell'infanzia LONGARA</t>
  </si>
  <si>
    <t>Scuola primaria FRESU VILLANOVA</t>
  </si>
  <si>
    <t>Scuola primaria G.LODI</t>
  </si>
  <si>
    <t xml:space="preserve">Scuola primaria CARDUCCI </t>
  </si>
  <si>
    <t>Scuola dell'infanzia CARDUCCI</t>
  </si>
  <si>
    <t>Scuola primaria SASSO MORELLI</t>
  </si>
  <si>
    <t>Scuola primaria MORDANO - MORDANO</t>
  </si>
  <si>
    <t>Scuola dell'infanzia PULICARI</t>
  </si>
  <si>
    <t>Succursale Liceo Scientifico "Righi"</t>
  </si>
  <si>
    <t>Istituto Alberghiero "Scappi" sede di Castel S. Pietro</t>
  </si>
  <si>
    <t>Scuola primaria "D.Alighieri"</t>
  </si>
  <si>
    <t>Scuola primaria "Capanni"</t>
  </si>
  <si>
    <t>Scuola primaria "Ricchi"</t>
  </si>
  <si>
    <t>Scuola primaria "G.Rodari"</t>
  </si>
  <si>
    <t>Scuola primaria "Carducci"</t>
  </si>
  <si>
    <t>Scuola primaria "Don Baronio"</t>
  </si>
  <si>
    <t>Scuola primaria  Saiano</t>
  </si>
  <si>
    <t>Scuola primaria "S.Cristoforo"</t>
  </si>
  <si>
    <t>Scuola primaria "A.Moro"</t>
  </si>
  <si>
    <t>Scuola dell'infanzia  Cusercoli</t>
  </si>
  <si>
    <t>Scuola dell'infanzia Porta S. Maria</t>
  </si>
  <si>
    <t>Scuola dell'infanzia "G.Carducci"</t>
  </si>
  <si>
    <t>Scuola dell'infanzia Pievesestina</t>
  </si>
  <si>
    <t>Scuola dell'infanzia  Martorano</t>
  </si>
  <si>
    <t>Scuola primaria Monte Castello</t>
  </si>
  <si>
    <t>Scuola primaria "Pasini"</t>
  </si>
  <si>
    <t>Scuola primaria "Cavina"</t>
  </si>
  <si>
    <t>Scuola primaria "Masih"</t>
  </si>
  <si>
    <t>Scuola dell'infanzia "Imparo giocando"</t>
  </si>
  <si>
    <t>Via Caorle, 24</t>
  </si>
  <si>
    <t>Viale Marino, 4 - Lido Adriano</t>
  </si>
  <si>
    <t>Via Bonifica, 31 - Porto Fuori</t>
  </si>
  <si>
    <t>Viale Ariosto, 32 - Lido Adriano</t>
  </si>
  <si>
    <t>0523/948408</t>
  </si>
  <si>
    <t>0523/949214</t>
  </si>
  <si>
    <t>0523/947389</t>
  </si>
  <si>
    <t>0523/948438</t>
  </si>
  <si>
    <t>0523/823122</t>
  </si>
  <si>
    <t>0523/836503</t>
  </si>
  <si>
    <t>0541/643126</t>
  </si>
  <si>
    <t>0541/382571</t>
  </si>
  <si>
    <t>0541/380074</t>
  </si>
  <si>
    <t>0541/625051</t>
  </si>
  <si>
    <t>0541/380858</t>
  </si>
  <si>
    <t>0541/988397</t>
  </si>
  <si>
    <t>0541/733150</t>
  </si>
  <si>
    <t>0522/305964</t>
  </si>
  <si>
    <t>0546/81214</t>
  </si>
  <si>
    <t>0546/71064</t>
  </si>
  <si>
    <t>0546/28880</t>
  </si>
  <si>
    <t>0546/28394</t>
  </si>
  <si>
    <t>0546/656935</t>
  </si>
  <si>
    <t>0546/22840</t>
  </si>
  <si>
    <t>0546/634239</t>
  </si>
  <si>
    <t>0546/21740</t>
  </si>
  <si>
    <t>0544/212081</t>
  </si>
  <si>
    <t>0544/400287</t>
  </si>
  <si>
    <t>0544/213553</t>
  </si>
  <si>
    <t>0544/464469</t>
  </si>
  <si>
    <t>0544/33085</t>
  </si>
  <si>
    <t>0544/994090</t>
  </si>
  <si>
    <t>0544/421124</t>
  </si>
  <si>
    <t>0544/36449</t>
  </si>
  <si>
    <t>0544/62504</t>
  </si>
  <si>
    <t>0544/521518</t>
  </si>
  <si>
    <t>0544/530218</t>
  </si>
  <si>
    <t>0544/405525</t>
  </si>
  <si>
    <t>0544/580678</t>
  </si>
  <si>
    <t>0544/551603</t>
  </si>
  <si>
    <t>0545/23635</t>
  </si>
  <si>
    <t>0545/81191</t>
  </si>
  <si>
    <t>0545/50183</t>
  </si>
  <si>
    <t>0545/89200</t>
  </si>
  <si>
    <t>0545/35465</t>
  </si>
  <si>
    <t>0545/22279</t>
  </si>
  <si>
    <t>0545/992884</t>
  </si>
  <si>
    <t>0545/61135</t>
  </si>
  <si>
    <t>Istituto tecnico commerciale " Melloni"</t>
  </si>
  <si>
    <t>Scuola Primaria</t>
  </si>
  <si>
    <t>Scuola Primaria dell'I.C. Toscanini di Parma</t>
  </si>
  <si>
    <t>Scuola primaria Racagni</t>
  </si>
  <si>
    <t>Scuola Primaria Anna Frank</t>
  </si>
  <si>
    <t>Scuola Primaria Martiri di Cefalonia</t>
  </si>
  <si>
    <t>Scuola Primaria Rodari</t>
  </si>
  <si>
    <t xml:space="preserve">Istituto Tecnico Statale per Geometri "Rondani"                 </t>
  </si>
  <si>
    <t>Liceo Scientifico Statale Marconi</t>
  </si>
  <si>
    <t>Scuola primaria "Cocconi"</t>
  </si>
  <si>
    <t>Scuola primaria "Corridoni"</t>
  </si>
  <si>
    <t>Scuola primaria "Corazza"</t>
  </si>
  <si>
    <t>0521/818161</t>
  </si>
  <si>
    <t>0521 842527</t>
  </si>
  <si>
    <t>0521/780821</t>
  </si>
  <si>
    <t>0521/282603</t>
  </si>
  <si>
    <t>0521/819298</t>
  </si>
  <si>
    <t>0521/810251</t>
  </si>
  <si>
    <t>0521/819322</t>
  </si>
  <si>
    <t>0524/522015</t>
  </si>
  <si>
    <t>0524/526102</t>
  </si>
  <si>
    <t>0521/252877</t>
  </si>
  <si>
    <t>0521/240378</t>
  </si>
  <si>
    <t>0521/816222</t>
  </si>
  <si>
    <t>0521/815421</t>
  </si>
  <si>
    <t>0521/815452</t>
  </si>
  <si>
    <t>0521/629205</t>
  </si>
  <si>
    <t>0521/627369</t>
  </si>
  <si>
    <t>0521/628790</t>
  </si>
  <si>
    <t>0521/235518</t>
  </si>
  <si>
    <t>0521/986837-986760</t>
  </si>
  <si>
    <t>0521/283176</t>
  </si>
  <si>
    <t>0521/686179</t>
  </si>
  <si>
    <t>0521/68111</t>
  </si>
  <si>
    <t>0521/657200</t>
  </si>
  <si>
    <t>0521/858120</t>
  </si>
  <si>
    <t>0521/857481</t>
  </si>
  <si>
    <t>0521/355146</t>
  </si>
  <si>
    <t>0521/350102</t>
  </si>
  <si>
    <t>0521/282239</t>
  </si>
  <si>
    <t>0521/872151-872152</t>
  </si>
  <si>
    <t>0524/597035</t>
  </si>
  <si>
    <t>0521/781870</t>
  </si>
  <si>
    <t>0521/988273</t>
  </si>
  <si>
    <t>0521/980236</t>
  </si>
  <si>
    <t>0521/256246</t>
  </si>
  <si>
    <t>0521/963993</t>
  </si>
  <si>
    <t>0521/287068</t>
  </si>
  <si>
    <t>0521/282043</t>
  </si>
  <si>
    <t>0521/233246</t>
  </si>
  <si>
    <t>0521/289159</t>
  </si>
  <si>
    <t>0521/984604</t>
  </si>
  <si>
    <t>Istituto Comprensivo  n° 15 di Bologna</t>
  </si>
  <si>
    <t>Istituto Comprensivo  n° 16 di Bologna</t>
  </si>
  <si>
    <t xml:space="preserve">Istituto Comprensivo di Argelato </t>
  </si>
  <si>
    <t>Istituto Comprensivo "Centro" di Casalecchio</t>
  </si>
  <si>
    <t>Istituto Comprensivo "Croce" di Casalecchio</t>
  </si>
  <si>
    <t>Istituto Professionale "Aldrovandi-Rubbiani"</t>
  </si>
  <si>
    <t>Istituto Alberghiero "Scappi"</t>
  </si>
  <si>
    <t>Bologna</t>
  </si>
  <si>
    <t>051248407</t>
  </si>
  <si>
    <t>Via XXI Aprile 1945, 24</t>
  </si>
  <si>
    <t>0516142400</t>
  </si>
  <si>
    <t>Via Nadlini, 1/3</t>
  </si>
  <si>
    <t>051462076</t>
  </si>
  <si>
    <t>051265165</t>
  </si>
  <si>
    <t>051381585</t>
  </si>
  <si>
    <t>Via Laura Bassi, 20</t>
  </si>
  <si>
    <t>051341843</t>
  </si>
  <si>
    <t>Castel Maggiore</t>
  </si>
  <si>
    <t>051711286</t>
  </si>
  <si>
    <t>P.zza Carducci, 6</t>
  </si>
  <si>
    <t>San Giovanni in Persiceto</t>
  </si>
  <si>
    <t>051821229</t>
  </si>
  <si>
    <t>San Lazzaro di Savena</t>
  </si>
  <si>
    <t>051460060</t>
  </si>
  <si>
    <t>Via Paolo Poggi, 5</t>
  </si>
  <si>
    <t>051454324</t>
  </si>
  <si>
    <t>Via De' Carolis, 23</t>
  </si>
  <si>
    <t>051568484</t>
  </si>
  <si>
    <t>051312212</t>
  </si>
  <si>
    <t>Via della Beverara, 158</t>
  </si>
  <si>
    <t>Bolologna</t>
  </si>
  <si>
    <t>0516345568</t>
  </si>
  <si>
    <t>Via Verne, 19</t>
  </si>
  <si>
    <t>051320558</t>
  </si>
  <si>
    <t>Via di Vincenzo, 55</t>
  </si>
  <si>
    <t>051367989</t>
  </si>
  <si>
    <t>Via Finelli, 2</t>
  </si>
  <si>
    <t>051240188</t>
  </si>
  <si>
    <t>Via Scandellara, 54</t>
  </si>
  <si>
    <t>051533747</t>
  </si>
  <si>
    <t>Via Ca' Selvatica, 11</t>
  </si>
  <si>
    <t>051333384</t>
  </si>
  <si>
    <t>Via Longo, 4</t>
  </si>
  <si>
    <t>051460205</t>
  </si>
  <si>
    <t>Viale Aldo Moro, 31</t>
  </si>
  <si>
    <t>051364967</t>
  </si>
  <si>
    <t>Via Beroaldo, 34</t>
  </si>
  <si>
    <t>051515110</t>
  </si>
  <si>
    <t>Via Bartolini, 2</t>
  </si>
  <si>
    <t>051542229</t>
  </si>
  <si>
    <t>Via Toscana, 136</t>
  </si>
  <si>
    <t>051471998</t>
  </si>
  <si>
    <t>Via Biancolelli, 38</t>
  </si>
  <si>
    <t>051404810</t>
  </si>
  <si>
    <t>Via Primo Maggio, 8</t>
  </si>
  <si>
    <t>Argelato</t>
  </si>
  <si>
    <t>0516630611</t>
  </si>
  <si>
    <t>051801247</t>
  </si>
  <si>
    <t>051360884</t>
  </si>
  <si>
    <t>Vicolo Bolognetti, 10</t>
  </si>
  <si>
    <t>051235481</t>
  </si>
  <si>
    <t>Via G. di Vittorio, 3/2</t>
  </si>
  <si>
    <t>Calderara di Reno</t>
  </si>
  <si>
    <t>051720444</t>
  </si>
  <si>
    <t>Istituto Comprensivo  n. 4 di Bologna</t>
  </si>
  <si>
    <t>Istituto Comprensivo  n° 5 di Bologna</t>
  </si>
  <si>
    <t>Istituto Comprensivo  n° 6 di Bologna</t>
  </si>
  <si>
    <t>Istituto Comprensivo  n° 7 di Bologna</t>
  </si>
  <si>
    <t>Istituto Comprensivo  n° 8 di Bologna</t>
  </si>
  <si>
    <t>Istituto Comprensivo  n° 9 di Bologna</t>
  </si>
  <si>
    <t>Istituto Comprensivo  n° 10 di Bologna</t>
  </si>
  <si>
    <t>Istituto Comprensivo  n° 11 di Bologna</t>
  </si>
  <si>
    <t>Istituto Comprensivo  n° 12 di Bologna</t>
  </si>
  <si>
    <t>Istituto Comprensivo  n° 13 di Bologna</t>
  </si>
  <si>
    <t xml:space="preserve">Istituto Comprensivo di Civitella </t>
  </si>
  <si>
    <t xml:space="preserve">Istituto Comprensivo di Mercato Saraceno </t>
  </si>
  <si>
    <t>Istituto Comprensivo  di Pianoro</t>
  </si>
  <si>
    <t xml:space="preserve">Scuola primaria PELLONI TABANELLI </t>
  </si>
  <si>
    <t>Scuola primariaRODARI</t>
  </si>
  <si>
    <t>Scuola primaria PONTICELLI</t>
  </si>
  <si>
    <t>Scuola primaria SANTE ZENNARO</t>
  </si>
  <si>
    <t>Scuola primaria RUBRI</t>
  </si>
  <si>
    <t>Scuola primaria PEDAGNA</t>
  </si>
  <si>
    <t>Scuola primaria ALTEDO</t>
  </si>
  <si>
    <t xml:space="preserve">Scuola primaria SAN MARTINO ARGINE </t>
  </si>
  <si>
    <t>Scuola primaria S.PIETRO CAPOFIUME</t>
  </si>
  <si>
    <t>Scuola primaria MARMORTA</t>
  </si>
  <si>
    <t>Scuola primaria MOLINELLA</t>
  </si>
  <si>
    <t>Scuola dell'infanzia RODARI</t>
  </si>
  <si>
    <t>Scuola dell'infanzia SANTE ZENNARO</t>
  </si>
  <si>
    <t>Scuola dell'infanzia PONTICELLI</t>
  </si>
  <si>
    <t>Scuola dell'infanzia ALTEDO</t>
  </si>
  <si>
    <t>Scuola dell'infanzia MALALBERGO</t>
  </si>
  <si>
    <t>Scuola dell'infanzia MOLINELLA</t>
  </si>
  <si>
    <t xml:space="preserve">Scuola primaria MALALBERGO </t>
  </si>
  <si>
    <t>Scuola dell'infanzia PONTESANTO</t>
  </si>
  <si>
    <t>Via De Amicis,1 (entrata via P. Fabbri, 4)</t>
  </si>
  <si>
    <t>Via Cilla, 8</t>
  </si>
  <si>
    <t xml:space="preserve">Via Ghiselli, 55 </t>
  </si>
  <si>
    <t>BRISIGHELLA</t>
  </si>
  <si>
    <t>MOLINELLA</t>
  </si>
  <si>
    <t>Via Faentina, 360 - S. Michele</t>
  </si>
  <si>
    <t>Via Marzabotto, 10</t>
  </si>
  <si>
    <t>Via A. Vecchi, 103 - Marina di Ravenna</t>
  </si>
  <si>
    <t>Piazza S. Massimiano,3</t>
  </si>
  <si>
    <t>Via Trieste, 438 - Marina di Ravenna</t>
  </si>
  <si>
    <t>Via Cortellazzo, 31 - Porto Corsini</t>
  </si>
  <si>
    <t>Via Martiri Libertà, 55</t>
  </si>
  <si>
    <t>Via Petrarca, 1</t>
  </si>
  <si>
    <t xml:space="preserve">Via Paciaudi, 1 </t>
  </si>
  <si>
    <t>Via Cristoforo da Bologna, 29</t>
  </si>
  <si>
    <t>Via Provinciale Selice, 54</t>
  </si>
  <si>
    <t>Via S. Prospero, 123</t>
  </si>
  <si>
    <t>Via Lughese Sud, 14</t>
  </si>
  <si>
    <t>Via Giaggiolo, 65/B</t>
  </si>
  <si>
    <t>Viale Refice - Rometta</t>
  </si>
  <si>
    <t>Stradello Fossa Buracchione, 61 - Baggiovara</t>
  </si>
  <si>
    <t>Strada Scuole, 1 - Basilicagoiano</t>
  </si>
  <si>
    <t>Strada del Quartiere,1/A</t>
  </si>
  <si>
    <t>Scuola primaria CAMERANI</t>
  </si>
  <si>
    <t>Scuola primaria TORRE</t>
  </si>
  <si>
    <t>Scuola primaria MORELLI</t>
  </si>
  <si>
    <t xml:space="preserve">Scuola primaria "Martiri di Cefalonia </t>
  </si>
  <si>
    <t>Scuola primaria "Pirazzini"</t>
  </si>
  <si>
    <t>Scuola primaria "De Amicis"</t>
  </si>
  <si>
    <t>Scuola secondaria di primo grado "Zona Bentini"</t>
  </si>
  <si>
    <t>Via Cella, 32 -Madonna dell'Albero</t>
  </si>
  <si>
    <t>MONTIANO</t>
  </si>
  <si>
    <t>Direzione Didattica 4° Circolo di Cesena</t>
  </si>
  <si>
    <t>Via Veneto, 195</t>
  </si>
  <si>
    <t>0547302708</t>
  </si>
  <si>
    <t>Scuola primaria PALMERINI</t>
  </si>
  <si>
    <t>Scuola primaira LE COLLINE</t>
  </si>
  <si>
    <t>Piazza Eroi Caduti</t>
  </si>
  <si>
    <t>Via Castello, 243 - Montenuovo</t>
  </si>
  <si>
    <t>Via Dell'Abate</t>
  </si>
  <si>
    <t>TOTALE</t>
  </si>
  <si>
    <t xml:space="preserve">PROVINCIE </t>
  </si>
  <si>
    <t>NUMERO PLESSI</t>
  </si>
  <si>
    <t xml:space="preserve">BOLOGNA  </t>
  </si>
  <si>
    <t xml:space="preserve">FERRARA   </t>
  </si>
  <si>
    <t>PIACENZA</t>
  </si>
  <si>
    <t xml:space="preserve">FORLI' </t>
  </si>
  <si>
    <t>REGGIO  EMILIA</t>
  </si>
  <si>
    <t>0522669132</t>
  </si>
  <si>
    <t>0522810083</t>
  </si>
  <si>
    <t>0522665720</t>
  </si>
  <si>
    <t>0522833138</t>
  </si>
  <si>
    <t>0522828765</t>
  </si>
  <si>
    <t>0522839081</t>
  </si>
  <si>
    <t>0522824014</t>
  </si>
  <si>
    <t>0522976631</t>
  </si>
  <si>
    <t>0522864439</t>
  </si>
  <si>
    <t>0522654862</t>
  </si>
  <si>
    <t>0522657435</t>
  </si>
  <si>
    <t>0522515235</t>
  </si>
  <si>
    <t>0522512537</t>
  </si>
  <si>
    <t>0522950547</t>
  </si>
  <si>
    <t>0522512152</t>
  </si>
  <si>
    <t>0522305964</t>
  </si>
  <si>
    <t>0522300998</t>
  </si>
  <si>
    <t>0522280889</t>
  </si>
  <si>
    <t>0522371179</t>
  </si>
  <si>
    <t>0522560378</t>
  </si>
  <si>
    <t>0522281576</t>
  </si>
  <si>
    <t>0522292676</t>
  </si>
  <si>
    <t>0522531766</t>
  </si>
  <si>
    <t>0522511866</t>
  </si>
  <si>
    <t>0522972111</t>
  </si>
  <si>
    <t>0522989156</t>
  </si>
  <si>
    <t>0522856885</t>
  </si>
  <si>
    <t>0522855935</t>
  </si>
  <si>
    <t>Via Verdi, 4</t>
  </si>
  <si>
    <t>Via Allende, 2</t>
  </si>
  <si>
    <t>Via Verdi, 8</t>
  </si>
  <si>
    <t>Via Montebello, 18/A</t>
  </si>
  <si>
    <t>Via Puccini, 23</t>
  </si>
  <si>
    <t>Piazzale Vittorio Veneto, 2</t>
  </si>
  <si>
    <t>Viale Maria Luigia, 3</t>
  </si>
  <si>
    <t>0547/91019</t>
  </si>
  <si>
    <t>0547/21897</t>
  </si>
  <si>
    <t>0547/383193</t>
  </si>
  <si>
    <t>0543/63095</t>
  </si>
  <si>
    <t>0543/28983</t>
  </si>
  <si>
    <t>0543/983012</t>
  </si>
  <si>
    <t>0543/67067</t>
  </si>
  <si>
    <t>051/341843</t>
  </si>
  <si>
    <t>051/821229</t>
  </si>
  <si>
    <t>051/6345568</t>
  </si>
  <si>
    <t>051/320558</t>
  </si>
  <si>
    <t>051/542229</t>
  </si>
  <si>
    <t>051/6630611</t>
  </si>
  <si>
    <t>051/801247</t>
  </si>
  <si>
    <t>051/981138</t>
  </si>
  <si>
    <t>051/871192</t>
  </si>
  <si>
    <t>051/881155</t>
  </si>
  <si>
    <t>ORDINE DI SCUOLA</t>
  </si>
  <si>
    <t>051/799271</t>
  </si>
  <si>
    <t>051/777015</t>
  </si>
  <si>
    <t>051/897146</t>
  </si>
  <si>
    <t>051/226461</t>
  </si>
  <si>
    <t>051/6446602</t>
  </si>
  <si>
    <t>051/6314611</t>
  </si>
  <si>
    <t>051/6392511</t>
  </si>
  <si>
    <t xml:space="preserve">Scuola Primaria "Gabriele d'Annunzio </t>
  </si>
  <si>
    <t>Scuola Primaria Micheli</t>
  </si>
  <si>
    <t>Scuola Primaria Adorni</t>
  </si>
  <si>
    <t>Scuola Primaria di San Giuseppe</t>
  </si>
  <si>
    <t>Scuola Primaria di Lido Estensi</t>
  </si>
  <si>
    <t>Scuola Primaria  di Volania</t>
  </si>
  <si>
    <t>Scuola Infanzia di Comacchio</t>
  </si>
  <si>
    <t>Scuola Primaria di Portomaggiore</t>
  </si>
  <si>
    <t>Scuola dell'Infanzia "Sorelle Nigrisoli"</t>
  </si>
  <si>
    <t>FORLÌ</t>
  </si>
  <si>
    <t>Via F.Turati</t>
  </si>
  <si>
    <t>Via A. Moro, 31</t>
  </si>
  <si>
    <t>Via F.Turati, 5</t>
  </si>
  <si>
    <t>CESENA</t>
  </si>
  <si>
    <t>0541382571</t>
  </si>
  <si>
    <t>Via Agnesi, 2b</t>
  </si>
  <si>
    <t>0541380988</t>
  </si>
  <si>
    <t>0541988397</t>
  </si>
  <si>
    <t>0541624658</t>
  </si>
  <si>
    <t>0541733150</t>
  </si>
  <si>
    <t>Via Sacramora, 52 - Viserba di Rimini</t>
  </si>
  <si>
    <t>Via Deledda, 4</t>
  </si>
  <si>
    <t>0541380074</t>
  </si>
  <si>
    <t>Via Orsini, 19</t>
  </si>
  <si>
    <t>Via Roma, 1</t>
  </si>
  <si>
    <t>CASTELL'ARQUATO</t>
  </si>
  <si>
    <t>0523805167</t>
  </si>
  <si>
    <t>Via XX settembre, 40</t>
  </si>
  <si>
    <t>0523836569</t>
  </si>
  <si>
    <t>FORLI'</t>
  </si>
  <si>
    <t>REGGIO EMILIA</t>
  </si>
  <si>
    <t>Istituto d'Istruzione Superiore "Crescenzi-Pacinotti"</t>
  </si>
  <si>
    <t>Istituto Tecnico Commerciale "Luxemburg"</t>
  </si>
  <si>
    <t>Istituto Tecnico Commerciale "Salvemini"</t>
  </si>
  <si>
    <t>Istituto d'Istruzione Superiore "Keynes"</t>
  </si>
  <si>
    <t>Istituto d'Istruzione Superiore "Caduti della Direttissima"</t>
  </si>
  <si>
    <t>Istituto d'Istruzione Superiore "Paolini-Cassiano"</t>
  </si>
  <si>
    <t>Istituto d'Istruzione Superiore "Scarabelli"</t>
  </si>
  <si>
    <t>Istituto d'Istruzione Superiore "Rambaldi-Valeriani</t>
  </si>
  <si>
    <t>Istituto d'Istruzione Superiore "Montessori"</t>
  </si>
  <si>
    <t>Istituto d'Istruzione Superiore "Archimede"</t>
  </si>
  <si>
    <t>Istituto d'Istruzione Superiore "Mattei"</t>
  </si>
  <si>
    <t>Istituto d'Istruzione Superiore "Giordano Bruno"</t>
  </si>
  <si>
    <t>Istituto Tecnico Commerciale "Fantini"</t>
  </si>
  <si>
    <t>LUZZARA</t>
  </si>
  <si>
    <t>Via Bortolamasi, 22</t>
  </si>
  <si>
    <t>Via Bocchi, 33</t>
  </si>
  <si>
    <t>San Secondo</t>
  </si>
  <si>
    <t>Via Magazzeno, 17</t>
  </si>
  <si>
    <t>Scuola dell'Infanzia</t>
  </si>
  <si>
    <t>Scuola Primaria di Comacchio</t>
  </si>
  <si>
    <t>Scuola Primaria  Portogaribaldi</t>
  </si>
  <si>
    <t>Istituto Comprensivo  di Budrio</t>
  </si>
  <si>
    <t>Istituto Comprensivo  di Calderara</t>
  </si>
  <si>
    <t>Istituto Comprensivo  di Castelmaggiore</t>
  </si>
  <si>
    <t>Istituto Comprensivo  di Crevalcore</t>
  </si>
  <si>
    <t>Istituto Comprensivo  di Malalbergo</t>
  </si>
  <si>
    <t xml:space="preserve">Istituto Comprensivo  di Ozzano Emilia </t>
  </si>
  <si>
    <t>LUGO</t>
  </si>
  <si>
    <t>MASSA LOMBARDA</t>
  </si>
  <si>
    <t>BAGNARA DI ROMAGNA</t>
  </si>
  <si>
    <t>Liceo Classico "Dante Alighieri"</t>
  </si>
  <si>
    <t>FUSIGNANO</t>
  </si>
  <si>
    <t xml:space="preserve">Viale Donati, 3 - Granarolo Faentino </t>
  </si>
  <si>
    <t>CERVIA</t>
  </si>
  <si>
    <t>Via Jelenia Gora, 2 - Milano Marittima</t>
  </si>
  <si>
    <t>Via delle Rose, 34 - Cervia</t>
  </si>
  <si>
    <t>Via Salara, 5 - Castiglione di Cervia</t>
  </si>
  <si>
    <t>Via Crociarone, 24 - Pisignano</t>
  </si>
  <si>
    <t>Via Tamigi, 9 - Savio di Cervia</t>
  </si>
  <si>
    <t>Via Salara, 3 - Castiglione di Cervia</t>
  </si>
  <si>
    <t>RIOLO TERME</t>
  </si>
  <si>
    <t>Via Gramsci, 18</t>
  </si>
  <si>
    <t>CASOLA VALSENIO</t>
  </si>
  <si>
    <t>VOGHIERA</t>
  </si>
  <si>
    <t>Via G. Da Carpi, 11</t>
  </si>
  <si>
    <t>POGGIO RENATICO</t>
  </si>
  <si>
    <t>VIGARANO MAINARDA</t>
  </si>
  <si>
    <t>GORO</t>
  </si>
  <si>
    <t>TRESIGALLO</t>
  </si>
  <si>
    <t>Piazza XX settembre, 17</t>
  </si>
  <si>
    <t>0532811048</t>
  </si>
  <si>
    <t>0532436155</t>
  </si>
  <si>
    <t>MESOLA</t>
  </si>
  <si>
    <t>Via A. Gramsci, 38</t>
  </si>
  <si>
    <t>0533993718</t>
  </si>
  <si>
    <t>Via Franceschini, 2</t>
  </si>
  <si>
    <t>0533601130</t>
  </si>
  <si>
    <t>053294058</t>
  </si>
  <si>
    <t>0532207203</t>
  </si>
  <si>
    <t>Istituto di Istruzione Superiore "G. Monaco di Pomposa"</t>
  </si>
  <si>
    <t>Via Valle Pega, 4</t>
  </si>
  <si>
    <t>053262121</t>
  </si>
  <si>
    <t>CARPI</t>
  </si>
  <si>
    <t>SASSUOLO</t>
  </si>
  <si>
    <t>Scuola primaria di Goro</t>
  </si>
  <si>
    <t>Via Lugi Quadri, 10</t>
  </si>
  <si>
    <t>Via Matteotti, 12</t>
  </si>
  <si>
    <t>Via Crociarone - Pisignano</t>
  </si>
  <si>
    <t>Via XXII Ottobre, 14 - Cervia</t>
  </si>
  <si>
    <t>Via delle Rose - Cervia</t>
  </si>
  <si>
    <t>CONSELICE</t>
  </si>
  <si>
    <t>Via Cavallotti,32</t>
  </si>
  <si>
    <t>BOLOGNA</t>
  </si>
  <si>
    <t>054621290</t>
  </si>
  <si>
    <t>Via F. Mordani, 5</t>
  </si>
  <si>
    <t>0544212081</t>
  </si>
  <si>
    <t>Piazzetta G. Pianori, 4</t>
  </si>
  <si>
    <t>054681214</t>
  </si>
  <si>
    <t>0544400287</t>
  </si>
  <si>
    <t>054671064</t>
  </si>
  <si>
    <t>Via L. da Vinci, 8 - S.Pietro in Vincoli</t>
  </si>
  <si>
    <t>0544551603</t>
  </si>
  <si>
    <t>Viale Orsini, 6</t>
  </si>
  <si>
    <t>054523635</t>
  </si>
  <si>
    <t>0544213553</t>
  </si>
  <si>
    <t>0544464469</t>
  </si>
  <si>
    <t>Via C. Battisti, 2</t>
  </si>
  <si>
    <t>054433085</t>
  </si>
  <si>
    <t>Via Granarolo 2/A</t>
  </si>
  <si>
    <t>054628880</t>
  </si>
  <si>
    <t>Via Jelenia Gora, 2</t>
  </si>
  <si>
    <t>0544994090</t>
  </si>
  <si>
    <t>Via G. Di Vittorio, 1</t>
  </si>
  <si>
    <t>054589200</t>
  </si>
  <si>
    <t>Via degli Insorti</t>
  </si>
  <si>
    <t>054628394</t>
  </si>
  <si>
    <t>Via Baracca, 62</t>
  </si>
  <si>
    <t>054535465</t>
  </si>
  <si>
    <t>Via Emaldi, 1</t>
  </si>
  <si>
    <t>054522279</t>
  </si>
  <si>
    <t>Via D. Alighieri, 8</t>
  </si>
  <si>
    <t>0545992884</t>
  </si>
  <si>
    <t>054561135</t>
  </si>
  <si>
    <t>0544421124</t>
  </si>
  <si>
    <t>Via Giovanni XXIII, 86</t>
  </si>
  <si>
    <t>0546656935</t>
  </si>
  <si>
    <t>054436449</t>
  </si>
  <si>
    <t>054622840</t>
  </si>
  <si>
    <t>0546634239</t>
  </si>
  <si>
    <t>Via Scuole pubbliche, 9</t>
  </si>
  <si>
    <t>054462504</t>
  </si>
  <si>
    <t>Via S. Maria dell'Angelo</t>
  </si>
  <si>
    <t>054621740</t>
  </si>
  <si>
    <t>0544521518</t>
  </si>
  <si>
    <t>0544530218</t>
  </si>
  <si>
    <t>Via IV novembre, 86/A - Marina di Ravenna</t>
  </si>
  <si>
    <t>Via Marconi, 9</t>
  </si>
  <si>
    <t>0544405525</t>
  </si>
  <si>
    <t>Via don Minzoni, 17</t>
  </si>
  <si>
    <t>0544580678</t>
  </si>
  <si>
    <t>Istituto Comprensivo CARPI NORD</t>
  </si>
  <si>
    <t>Via Cicognani, 8</t>
  </si>
  <si>
    <t>Via Reale, 280 - Mezzano</t>
  </si>
  <si>
    <t>Viale Europa, 16 - Monte Castello</t>
  </si>
  <si>
    <t>Via Verne angolo Via Sakespeare</t>
  </si>
  <si>
    <t>NUMERO DI TELEFONO DELL'ISTITUZIONE SCOLASTICA</t>
  </si>
  <si>
    <t>Via Mura di Porta Galliera, 1</t>
  </si>
  <si>
    <t>Via Casaglia, 39</t>
  </si>
  <si>
    <t>Via Abba, 7</t>
  </si>
  <si>
    <t>Via dell'Artigiano, 5</t>
  </si>
  <si>
    <t>Via Valparaiso, 2</t>
  </si>
  <si>
    <t>Via Panzini, 3</t>
  </si>
  <si>
    <t>Via Populonia, 9</t>
  </si>
  <si>
    <t>Via L. Bartolini, 2</t>
  </si>
  <si>
    <t>Via Giovanni XXIII, 2</t>
  </si>
  <si>
    <t>Via G. Di Vittorio, 3/3</t>
  </si>
  <si>
    <t>Via Galliera, 74</t>
  </si>
  <si>
    <t>Via Montebello, 11</t>
  </si>
  <si>
    <t>Via Calori, 8</t>
  </si>
  <si>
    <t>Scuola dell'Infanzia Gambulaga</t>
  </si>
  <si>
    <t>Scuola Primaria di Voghiera</t>
  </si>
  <si>
    <t>COTIGNOLA</t>
  </si>
  <si>
    <t>BARBIANO</t>
  </si>
  <si>
    <t>BAGNACAVALLO</t>
  </si>
  <si>
    <t>CASTELBOLOGNESE</t>
  </si>
  <si>
    <t>Istituto Comprensivo  n° 14 di Bologna</t>
  </si>
  <si>
    <t>059/433855</t>
  </si>
  <si>
    <t>059/235378</t>
  </si>
  <si>
    <t>059/210464</t>
  </si>
  <si>
    <t>059/236263</t>
  </si>
  <si>
    <t>059/3368427</t>
  </si>
  <si>
    <t>059/2922344</t>
  </si>
  <si>
    <t>059/2920055</t>
  </si>
  <si>
    <t>059/2922323</t>
  </si>
  <si>
    <t>059/443873</t>
  </si>
  <si>
    <t>059/4790162</t>
  </si>
  <si>
    <t>059/460797</t>
  </si>
  <si>
    <t>059/362298</t>
  </si>
  <si>
    <t>059/283803</t>
  </si>
  <si>
    <t>059/680446</t>
  </si>
  <si>
    <t>059/686972</t>
  </si>
  <si>
    <t>059/686842</t>
  </si>
  <si>
    <t>059/662434</t>
  </si>
  <si>
    <t>0536/1844556</t>
  </si>
  <si>
    <t>0536/1844573</t>
  </si>
  <si>
    <t>0536/1844566</t>
  </si>
  <si>
    <t>059/2922337</t>
  </si>
  <si>
    <t>059/2922330</t>
  </si>
  <si>
    <t>059/350048</t>
  </si>
  <si>
    <t>059/514490</t>
  </si>
  <si>
    <t>059/698672</t>
  </si>
  <si>
    <t>059/696875</t>
  </si>
  <si>
    <t>059/3681705</t>
  </si>
  <si>
    <t>059/3681712</t>
  </si>
  <si>
    <t>0522855916</t>
  </si>
  <si>
    <t>Via Rivoluzione d'ottobre, 27</t>
  </si>
  <si>
    <t>0522284387</t>
  </si>
  <si>
    <t>Istituto Tecnico per Geometri "Pascal"</t>
  </si>
  <si>
    <t>0522512351</t>
  </si>
  <si>
    <t>Viale Regina Margherita, 6</t>
  </si>
  <si>
    <t>0522972166</t>
  </si>
  <si>
    <t>Via Bolognesi</t>
  </si>
  <si>
    <t>0522514477</t>
  </si>
  <si>
    <t>Liceo Scientifico "Marconi"</t>
  </si>
  <si>
    <t xml:space="preserve">Istituto Tecnico per Geometri "Rondani" </t>
  </si>
  <si>
    <t>Direzione Didattica 10° Circolo di Parma</t>
  </si>
  <si>
    <t>Direzione Didattica 6° Circolo di Parma</t>
  </si>
  <si>
    <t>Istituto Comprensivo "Toscanini"</t>
  </si>
  <si>
    <t>Istituto Comprensivo di San Secondo</t>
  </si>
  <si>
    <t xml:space="preserve">RAVENNA </t>
  </si>
  <si>
    <t>Via A. Vincenzo, 11</t>
  </si>
  <si>
    <t>Via Lombardi, 40</t>
  </si>
  <si>
    <t>Via della Dozza, 6</t>
  </si>
  <si>
    <t>Via Saliceto, 74</t>
  </si>
  <si>
    <t>Vicolo Bolognetti, 8</t>
  </si>
  <si>
    <t>Via Matteotti, 150</t>
  </si>
  <si>
    <t>Via Bentivogli,5</t>
  </si>
  <si>
    <t>Via Tosarelli, 195</t>
  </si>
  <si>
    <t>Via Nasica,2</t>
  </si>
  <si>
    <t>Via Gioberti, 1</t>
  </si>
  <si>
    <t>Via  Curiel, 4</t>
  </si>
  <si>
    <t>Piazzale Via da Montefeltro, 20</t>
  </si>
  <si>
    <t>Via  Rubicone, 46</t>
  </si>
  <si>
    <t>Via  Cento, 38/A</t>
  </si>
  <si>
    <t>Via Castiglione, 39</t>
  </si>
  <si>
    <t>Succursale Liceo Classico "Galvani"</t>
  </si>
  <si>
    <t>Viale Vicini, 19</t>
  </si>
  <si>
    <t>051/553806</t>
  </si>
  <si>
    <t>Scuola Secondaria di 1° grado GOZZADINI</t>
  </si>
  <si>
    <t>Largo Lercaro, 10</t>
  </si>
  <si>
    <t>Via L.Bassi, 20</t>
  </si>
  <si>
    <t>Via Murri, 158</t>
  </si>
  <si>
    <t>Via Curiel, 12</t>
  </si>
  <si>
    <t>Via Gramsci, 175</t>
  </si>
  <si>
    <t>Piazza Carducci, 6</t>
  </si>
  <si>
    <t>Via Repubblica, 25</t>
  </si>
  <si>
    <t>Via Fratelli Canova, 49</t>
  </si>
  <si>
    <t>Via Guardassoni, 1</t>
  </si>
  <si>
    <t>Via Leonardo da Vinci, 3</t>
  </si>
  <si>
    <t>Via del Beccaccino, 25</t>
  </si>
  <si>
    <t>Via Beverara, 158</t>
  </si>
  <si>
    <t>Via G.Verne, 21</t>
  </si>
  <si>
    <t>Istituto Comprensivo  n° 2 di Bologna</t>
  </si>
  <si>
    <t>Istituto Comprensivo  n° 3 di Bologna</t>
  </si>
  <si>
    <t>Via Mameli, 7</t>
  </si>
  <si>
    <t>Via Porrettana, 97</t>
  </si>
  <si>
    <t>0516192211</t>
  </si>
  <si>
    <t>Via Bondanello, 28</t>
  </si>
  <si>
    <t>CASTELMAGGIORE</t>
  </si>
  <si>
    <t>0516321233</t>
  </si>
  <si>
    <t>Via Marconi, 3/2</t>
  </si>
  <si>
    <t>051787303</t>
  </si>
  <si>
    <t>Via XXV aprile, 85</t>
  </si>
  <si>
    <t>Via Cavour, 28</t>
  </si>
  <si>
    <t>054223420</t>
  </si>
  <si>
    <t>Via Cenni, 2</t>
  </si>
  <si>
    <t>054223768</t>
  </si>
  <si>
    <t>054222789</t>
  </si>
  <si>
    <t>Via Guicciardini, 8</t>
  </si>
  <si>
    <t>054222264</t>
  </si>
  <si>
    <t>054240109</t>
  </si>
  <si>
    <t>Via Villa Clelia, 18</t>
  </si>
  <si>
    <t>054240238</t>
  </si>
  <si>
    <t>Via Pio IX, 1</t>
  </si>
  <si>
    <t>0532/62144</t>
  </si>
  <si>
    <t>051-6832697</t>
  </si>
  <si>
    <t>051-903170</t>
  </si>
  <si>
    <t>051-902056</t>
  </si>
  <si>
    <t>0533/98295</t>
  </si>
  <si>
    <t>0533-313191</t>
  </si>
  <si>
    <t>5333-326591</t>
  </si>
  <si>
    <t>0533-381786</t>
  </si>
  <si>
    <t>0533-310450</t>
  </si>
  <si>
    <t>0533-356000</t>
  </si>
  <si>
    <t>0533-310492</t>
  </si>
  <si>
    <t>0532/811048</t>
  </si>
  <si>
    <t>0532/811617</t>
  </si>
  <si>
    <t>0532/327302</t>
  </si>
  <si>
    <t>0532/818003</t>
  </si>
  <si>
    <t>0532/825020</t>
  </si>
  <si>
    <t>0532/825375</t>
  </si>
  <si>
    <t>0532/827390</t>
  </si>
  <si>
    <t>0532/437072</t>
  </si>
  <si>
    <t>0533/996518</t>
  </si>
  <si>
    <t>0533/601548</t>
  </si>
  <si>
    <t>0532/94058</t>
  </si>
  <si>
    <t xml:space="preserve">0532/207390 </t>
  </si>
  <si>
    <t>0533/712164</t>
  </si>
  <si>
    <t>Via Zara, 2</t>
  </si>
  <si>
    <t>V.le Caduti in guerra, 82</t>
  </si>
  <si>
    <t>Modena</t>
  </si>
  <si>
    <t>059243345</t>
  </si>
  <si>
    <t>059352184</t>
  </si>
  <si>
    <t>059392306</t>
  </si>
  <si>
    <t>Scuola secondaria di 2° grado</t>
  </si>
  <si>
    <t>Via B. Marcello, 51</t>
  </si>
  <si>
    <t>059372255</t>
  </si>
  <si>
    <t>Carpi</t>
  </si>
  <si>
    <t>059686618</t>
  </si>
  <si>
    <t>Viale Refice, 33</t>
  </si>
  <si>
    <t>Sassuolo</t>
  </si>
  <si>
    <t>0536870100</t>
  </si>
  <si>
    <t>Via Giardini, 468 scala1</t>
  </si>
  <si>
    <t>059358161</t>
  </si>
  <si>
    <t>Via Bollitora, 90</t>
  </si>
  <si>
    <t>059696581</t>
  </si>
  <si>
    <t>Via S.Giovanni Bosco, 171</t>
  </si>
  <si>
    <t>059223752</t>
  </si>
  <si>
    <t>05361844501</t>
  </si>
  <si>
    <t>Viale Zanella, 7</t>
  </si>
  <si>
    <t>05361844531</t>
  </si>
  <si>
    <t>0598226120</t>
  </si>
  <si>
    <t>Via Abareto, 93</t>
  </si>
  <si>
    <t>059252022</t>
  </si>
  <si>
    <t>Viale Carducci, 34L</t>
  </si>
  <si>
    <t>059688421</t>
  </si>
  <si>
    <t>Fiorano Modenese</t>
  </si>
  <si>
    <t>0536911211</t>
  </si>
  <si>
    <t>059223510</t>
  </si>
  <si>
    <t>Via Garibaldi, 29</t>
  </si>
  <si>
    <t>Sorbolo</t>
  </si>
  <si>
    <t>0521697705</t>
  </si>
  <si>
    <t>Via S. Martino, 82</t>
  </si>
  <si>
    <t>Traversetolo</t>
  </si>
  <si>
    <t>0521842527</t>
  </si>
  <si>
    <t>Via Micheli, 16/A</t>
  </si>
  <si>
    <t>Parma</t>
  </si>
  <si>
    <t>0521780821</t>
  </si>
  <si>
    <t>Torrile</t>
  </si>
  <si>
    <t>0521819298</t>
  </si>
  <si>
    <t>Fidenza</t>
  </si>
  <si>
    <t>0524522015</t>
  </si>
  <si>
    <t>0521252877</t>
  </si>
  <si>
    <t>Viale Vittorio Veneto, 1</t>
  </si>
  <si>
    <t>Colorno</t>
  </si>
  <si>
    <t>0521815421</t>
  </si>
  <si>
    <t>Via Passo Buole, 6</t>
  </si>
  <si>
    <t>Noceto</t>
  </si>
  <si>
    <t>0521628328</t>
  </si>
  <si>
    <t>0521282043</t>
  </si>
  <si>
    <t>0521986760</t>
  </si>
  <si>
    <t>Piazzale S. Sepolcro, 3</t>
  </si>
  <si>
    <t>0521283176</t>
  </si>
  <si>
    <t>Via Parma, 70</t>
  </si>
  <si>
    <t xml:space="preserve">Montechiarugolo </t>
  </si>
  <si>
    <t>0521686329</t>
  </si>
  <si>
    <t>Langhirano</t>
  </si>
  <si>
    <t>0521858120</t>
  </si>
  <si>
    <t>Viale Maria Luigia, 9/A</t>
  </si>
  <si>
    <t>0521282239</t>
  </si>
  <si>
    <t xml:space="preserve">Via Cuneo, 3B </t>
  </si>
  <si>
    <t>0521781870</t>
  </si>
  <si>
    <t>Via Pelicelli, 8A</t>
  </si>
  <si>
    <t>Liceo Classico "Corso"</t>
  </si>
  <si>
    <t>Istituto Comprensivo di Guastalla</t>
  </si>
  <si>
    <t>Istituto Comprensivo di Fabbrico</t>
  </si>
  <si>
    <t>Istituto Comprensivo "Galilei"</t>
  </si>
  <si>
    <t>Istituto Comprensivo di Montecchio</t>
  </si>
  <si>
    <t>Istituto Tecnico per Geometri "Secchi"</t>
  </si>
  <si>
    <t>Istituto Tecnico Commerciale e per Geometri "Einaudi"</t>
  </si>
  <si>
    <t>Istituto d'Istruzione Superiore "Cattaneo - Dall'Aglio"</t>
  </si>
  <si>
    <t xml:space="preserve">Istituto d'Istruzione Superiore "D'Arzo" </t>
  </si>
  <si>
    <t>Istituto d'Istruzione Superiore "Scaruffi - Levi - Città del Tricolore"</t>
  </si>
  <si>
    <t xml:space="preserve">Istituto d'Istruzione Superiore "Russell" </t>
  </si>
  <si>
    <t xml:space="preserve">Istituto d'Istruzione Superiore "Gobetti" </t>
  </si>
  <si>
    <t>Piazza Anita Garibaldi, 2</t>
  </si>
  <si>
    <t>Via Falcone e Borsellino, 7</t>
  </si>
  <si>
    <t>Via Falcone e Borsellino, 5</t>
  </si>
  <si>
    <t xml:space="preserve">Via L. da Vinci, 10 - S.Pietro in Vincoli </t>
  </si>
  <si>
    <t>Via Bargigia, 36</t>
  </si>
  <si>
    <t>Via Pavirani, 15</t>
  </si>
  <si>
    <t>Via Morelli, 2</t>
  </si>
  <si>
    <t>Via Cesare Battisti, 2</t>
  </si>
  <si>
    <t>Via Granarolo, 26</t>
  </si>
  <si>
    <t>Via Marini, 26</t>
  </si>
  <si>
    <t>Via Formellino, 63</t>
  </si>
  <si>
    <t>Via  Bastia, 281 - Lavezzola</t>
  </si>
  <si>
    <t>Via Canal Grande, 61</t>
  </si>
  <si>
    <t>Via Donatini, 19</t>
  </si>
  <si>
    <t>Via Lumagni, 28</t>
  </si>
  <si>
    <t>Via San Potito, 36</t>
  </si>
  <si>
    <t>Via dei Melandri, 1</t>
  </si>
  <si>
    <t>Via Marconi, 2</t>
  </si>
  <si>
    <t>Via Nettore Neri, 1</t>
  </si>
  <si>
    <t>Via Dante Alighieri, 8</t>
  </si>
  <si>
    <t>Via Cavour, 5</t>
  </si>
  <si>
    <t>Largo Repubblica</t>
  </si>
  <si>
    <t>Via Aquileia, 31</t>
  </si>
  <si>
    <t>Via Emilia, 5</t>
  </si>
  <si>
    <t>Via Roma, 14</t>
  </si>
  <si>
    <t>Via Gramsci, 70</t>
  </si>
  <si>
    <t>Via Carducci, 11</t>
  </si>
  <si>
    <t>Via Tolosano, 76</t>
  </si>
  <si>
    <t>Via Forlivese, 7</t>
  </si>
  <si>
    <t>Via Selva Fantina, 61 - Reda</t>
  </si>
  <si>
    <t>Via Riccione, 4</t>
  </si>
  <si>
    <t>Via Emilia Levante, 245 - Cosina</t>
  </si>
  <si>
    <t>Via S.M. Angelo, 48</t>
  </si>
  <si>
    <t>Via Reale, 292 - Mezzano</t>
  </si>
  <si>
    <t>Via Ravaioli, 11 - Sant'Alberto</t>
  </si>
  <si>
    <t>Piazza Italia, 1 - Savarna</t>
  </si>
  <si>
    <t>Via Marradi, 4 - Casalborsetti</t>
  </si>
  <si>
    <t>Piazza XXII giugno - Piangipane</t>
  </si>
  <si>
    <t>Via Canalazzo, 209 - S. Antonio</t>
  </si>
  <si>
    <t>Direzione Didattica 2° Circolo "Mordani" di Ravenna</t>
  </si>
  <si>
    <t>Istituto Comprensivo di Brisighella</t>
  </si>
  <si>
    <t>Istituto Tecnico Commerciale e per Geometri "Oriani"</t>
  </si>
  <si>
    <t xml:space="preserve">Istituto Comprensivo "Pascoli" </t>
  </si>
  <si>
    <t>Istituto Comprensivo  di San Pietro in Vincoli</t>
  </si>
  <si>
    <t>Liceo Scientifico di Lugo</t>
  </si>
  <si>
    <t>Istituto Comprensivo "D'Este"</t>
  </si>
  <si>
    <t xml:space="preserve">Istituto Comprensivo "Battaglia" </t>
  </si>
  <si>
    <t>Direzione Didattica 5° Circolo di Faenza</t>
  </si>
  <si>
    <t>Direzione Didattica 3° Circolo di Cervia</t>
  </si>
  <si>
    <t>Istituto Comprensivo "Foresti"</t>
  </si>
  <si>
    <t>Istituto Comprensivo "Europa"</t>
  </si>
  <si>
    <t>Istituto d'Istruzione Superiore "Stoppa - Compagnoni"</t>
  </si>
  <si>
    <t>Istituto Comprensivo n° 1 di Lugo</t>
  </si>
  <si>
    <t>Istituto Comprensivo di Cotignola</t>
  </si>
  <si>
    <t>Istituto Comprensivo "Berti"</t>
  </si>
  <si>
    <t>Istituto Comprensivo "Montanari"</t>
  </si>
  <si>
    <t>Istituto Comprensivo "Bassi"</t>
  </si>
  <si>
    <t>Direzione Didattica 4° Circolo di Faenza</t>
  </si>
  <si>
    <t>Scuola dell'infanzia</t>
  </si>
  <si>
    <t>Istituto Comprensivo "Carchidio-Strocchi"</t>
  </si>
  <si>
    <t>Istituto Tecnico Commerciale "Ginanni"</t>
  </si>
  <si>
    <t>Direzione Didattica 3° Circolo di Ravenna</t>
  </si>
  <si>
    <t>Liceo Classico "Torricelli"</t>
  </si>
  <si>
    <t>Istituto Tecnico Commerciale "Melloni"</t>
  </si>
  <si>
    <t>Direzione Didattica di Langhirano</t>
  </si>
  <si>
    <t xml:space="preserve">Istituto Comprensivo "Barilli" </t>
  </si>
  <si>
    <t>Istituto ex Magistrale "Sanvitale"</t>
  </si>
  <si>
    <t>Istituto Tecnico Commerciale "Bodoni"</t>
  </si>
  <si>
    <t xml:space="preserve">Liceo Scientifico "Ulivi" </t>
  </si>
  <si>
    <t>Istituto Comprensivo di Noceto</t>
  </si>
  <si>
    <t>Istituto Comprensivo di Colorno</t>
  </si>
  <si>
    <t>Direzione Didattica 3° Circolo di Parma</t>
  </si>
  <si>
    <t>Istituto Comprensivo di Torrile</t>
  </si>
  <si>
    <t>Istituto d'Istruzione Superiore "Paciolo - D'Annunzio"</t>
  </si>
  <si>
    <t xml:space="preserve">Istituto Comprensivo "Micheli" </t>
  </si>
  <si>
    <t>Istituto Comprensivo di Traversetolo</t>
  </si>
  <si>
    <t>Istituto Comprensivo di Sorbolo</t>
  </si>
  <si>
    <t>Istituto Comprensivo  n° 1di Bologna</t>
  </si>
  <si>
    <t>Scuola primaria GROSSO</t>
  </si>
  <si>
    <t>Scuola primaria ERCOLANI</t>
  </si>
  <si>
    <t>Scuola primaria SCANDELLARA</t>
  </si>
  <si>
    <t>Scuola secondaria di 1° grado JACOPO DELLA QUERCIA</t>
  </si>
  <si>
    <t>CORREGGIO</t>
  </si>
  <si>
    <t>MONTECCHIO</t>
  </si>
  <si>
    <t>SCANDIANO</t>
  </si>
  <si>
    <t>NOVELLARA</t>
  </si>
  <si>
    <t>CAMPAGNOLA</t>
  </si>
  <si>
    <t>GUALTIERI</t>
  </si>
  <si>
    <t>Via dei Ciliegi,68</t>
  </si>
  <si>
    <t>Scuola primaria CHIOSTRI</t>
  </si>
  <si>
    <t>Scuola primaria SANZIO</t>
  </si>
  <si>
    <t>Scuola primaria GUALANDI</t>
  </si>
  <si>
    <t>Scuola primaria DON MINZONI</t>
  </si>
  <si>
    <t>Scuola dell'infanzia GARIBALDI</t>
  </si>
  <si>
    <t>Scuola primaria ROMAGNOLI</t>
  </si>
  <si>
    <t>Scuola primaria DON MARELLA</t>
  </si>
  <si>
    <t>Scuola primaria VISCARDI</t>
  </si>
  <si>
    <t>Scuola primaria LONGHENA</t>
  </si>
  <si>
    <t>Scuola primaria CESANA</t>
  </si>
  <si>
    <t>VIA DI VITTORIO 3/2</t>
  </si>
  <si>
    <t>VIA DI VITTORIO 3</t>
  </si>
  <si>
    <t>VIA STELLONI LEVANTE 37</t>
  </si>
  <si>
    <t>PROVINCIA DI BOLOGNA</t>
  </si>
  <si>
    <t>PROVINCIA DI PARMA</t>
  </si>
  <si>
    <t>PROVINCIA DI PIACENZA</t>
  </si>
  <si>
    <t>PROVINCIA DI RAVENNA</t>
  </si>
  <si>
    <t>PROVINCIA DI REGGIO EMILIA</t>
  </si>
  <si>
    <t>PROVINCIA DI RIMINI</t>
  </si>
  <si>
    <t>PROVINCIA FERRARA</t>
  </si>
  <si>
    <t>PROVINCIA DI FORLI'-CESENA</t>
  </si>
  <si>
    <t>PROVINCIA DI MODENA</t>
  </si>
  <si>
    <t>CASALECCHIO DI RENO</t>
  </si>
  <si>
    <t>Via Dante 10</t>
  </si>
  <si>
    <t>CASTENASO</t>
  </si>
  <si>
    <t>CREVALCORE</t>
  </si>
  <si>
    <t>VIA XXV APRILE 1945, 85</t>
  </si>
  <si>
    <t>IMOLA</t>
  </si>
  <si>
    <t>Via Manfredi,1</t>
  </si>
  <si>
    <t>Via San Vitale,42</t>
  </si>
  <si>
    <t>Scuola primaria CECCHERELLI</t>
  </si>
  <si>
    <t>Scuola primaria CITTADELLA</t>
  </si>
  <si>
    <t>Scuola primaria EMILIO PO</t>
  </si>
  <si>
    <t>Scuola primaria GALILEI</t>
  </si>
  <si>
    <t>Scuola  primaria LEOPARDI</t>
  </si>
  <si>
    <t>Scuola  primaria S. GEMINIANO</t>
  </si>
  <si>
    <t>Scuola primaria "A.Begarelli"</t>
  </si>
  <si>
    <t>Scuola primaria "M.L.King"</t>
  </si>
  <si>
    <t>Scuola primaria "Palestrina"</t>
  </si>
  <si>
    <t>FERRARA</t>
  </si>
  <si>
    <t>CENTO</t>
  </si>
  <si>
    <t>Via Gennari</t>
  </si>
  <si>
    <t>Via Cairoli, 1</t>
  </si>
  <si>
    <t>NOCETO</t>
  </si>
  <si>
    <t>Via Borghetto,1</t>
  </si>
  <si>
    <t>Via Bixio, 1</t>
  </si>
  <si>
    <t>Via Tagliavini, 5</t>
  </si>
  <si>
    <t>CODIGORO</t>
  </si>
  <si>
    <t>Via Emilia Ponente, 311</t>
  </si>
  <si>
    <t>Via Bufalini, 16</t>
  </si>
  <si>
    <t>Via delle Rimembranze, 26</t>
  </si>
  <si>
    <t>Via Bologna, 240</t>
  </si>
  <si>
    <t>Via Della Repubblica, 3</t>
  </si>
  <si>
    <t>Via Guicciardini, 4</t>
  </si>
  <si>
    <t>Via Manfredi, 1/A</t>
  </si>
  <si>
    <t>Via Fermi, 1/3</t>
  </si>
  <si>
    <t>Via Carducci, 13</t>
  </si>
  <si>
    <t>Via Roma, 31</t>
  </si>
  <si>
    <t>Via Zucchelli, 6</t>
  </si>
  <si>
    <t>Via Castaldini, 2</t>
  </si>
  <si>
    <t>SAVIGNANO</t>
  </si>
  <si>
    <t>Via Togliatti, 5</t>
  </si>
  <si>
    <t>PALESTRA</t>
  </si>
  <si>
    <t>Via F.lli Bandiera</t>
  </si>
  <si>
    <t>Corso Perticari, 55/57</t>
  </si>
  <si>
    <t>Via Gatteo, 8 - Fiumicino</t>
  </si>
  <si>
    <t>Via Asiago, 33</t>
  </si>
  <si>
    <t>Via S. Isaia, 16</t>
  </si>
  <si>
    <t>Via XXI aprile 1945, 24</t>
  </si>
  <si>
    <t>Via Saragozza, 238</t>
  </si>
  <si>
    <t>Via Turati, 86</t>
  </si>
  <si>
    <t>Via Milano, 13</t>
  </si>
  <si>
    <t>Via Arno, 33</t>
  </si>
  <si>
    <t>Via Nadalini, 1/3</t>
  </si>
  <si>
    <t>Via Dante, 3</t>
  </si>
  <si>
    <t>Via Bellombra, 28</t>
  </si>
  <si>
    <t>Via Polischi, 1</t>
  </si>
  <si>
    <t>Via Vizzani, 56</t>
  </si>
  <si>
    <t>Via Musolesi, 22</t>
  </si>
  <si>
    <t>Via Santorre di Santarosa, 2</t>
  </si>
  <si>
    <t>Via Galeazza, 57</t>
  </si>
  <si>
    <t>059/433099</t>
  </si>
  <si>
    <t>0536/1844521</t>
  </si>
  <si>
    <t>0536/1844501</t>
  </si>
  <si>
    <t>0536/1844514</t>
  </si>
  <si>
    <t>0536/1844537</t>
  </si>
  <si>
    <t>0536/1844545</t>
  </si>
  <si>
    <t>0536/1844550</t>
  </si>
  <si>
    <t>059/824171</t>
  </si>
  <si>
    <t>059/328822</t>
  </si>
  <si>
    <t>059/840519</t>
  </si>
  <si>
    <t>059/885401</t>
  </si>
  <si>
    <t>059/2550004</t>
  </si>
  <si>
    <t>059/328361</t>
  </si>
  <si>
    <t>059/843049</t>
  </si>
  <si>
    <t>059/686462</t>
  </si>
  <si>
    <t>059/693264</t>
  </si>
  <si>
    <t>059/692365</t>
  </si>
  <si>
    <t>059/695508</t>
  </si>
  <si>
    <t>0536/911211</t>
  </si>
  <si>
    <t>0536/830555</t>
  </si>
  <si>
    <t>0536/843653</t>
  </si>
  <si>
    <t>059/223510</t>
  </si>
  <si>
    <t>Scuola secondaria di 1° grado ZAPPA</t>
  </si>
  <si>
    <t>FIDENZA</t>
  </si>
  <si>
    <t>Via Alfieri</t>
  </si>
  <si>
    <t>Via Roma</t>
  </si>
  <si>
    <t>SAN LAZZARO DI SAVENA</t>
  </si>
  <si>
    <t>Via P. Poggi, 5</t>
  </si>
  <si>
    <t>Via Scandellara, 56</t>
  </si>
  <si>
    <t>Scuola primaria CREMONINI ONGARO</t>
  </si>
  <si>
    <t>Scuola primaria FORTUZZI</t>
  </si>
  <si>
    <t>Scuola primaria DON BOSCO</t>
  </si>
  <si>
    <t>Scuola primaria GIORDANI</t>
  </si>
  <si>
    <t>Scuola primaria ALDO MORO</t>
  </si>
  <si>
    <t>Scuola primaria DUE AGOSTO</t>
  </si>
  <si>
    <t>Scuola primaria FIORINI</t>
  </si>
  <si>
    <t>Scuola primaria LIPPARINI</t>
  </si>
  <si>
    <t>Scuola primaria DON MILANI</t>
  </si>
  <si>
    <t>Scuola primaria TAMBRONI</t>
  </si>
  <si>
    <t>Scuola dell'infanzia DE AMICIS</t>
  </si>
  <si>
    <t xml:space="preserve">Scuola primaria GUIDI </t>
  </si>
  <si>
    <t>Scuola primaria MONTERUMICI</t>
  </si>
  <si>
    <t>Scuola primaria DE AMICIS</t>
  </si>
  <si>
    <t>Scuola primaria CURIEL</t>
  </si>
  <si>
    <t>Scuola primaria BASSI</t>
  </si>
  <si>
    <t>Scuola primaria QUAQUARELLI</t>
  </si>
  <si>
    <t>Scuola primaria PEZZANI</t>
  </si>
  <si>
    <t>Scuola primaria DONINI</t>
  </si>
  <si>
    <t xml:space="preserve">Succursale scuola primaria SAN FRANCESCO </t>
  </si>
  <si>
    <t>Scuola primaria GNUDI</t>
  </si>
  <si>
    <t>Via Marconi, 8</t>
  </si>
  <si>
    <t xml:space="preserve">Via Scuole Pubbliche, 9 </t>
  </si>
  <si>
    <t>Via P. Turchi, 1</t>
  </si>
  <si>
    <t>054721897</t>
  </si>
  <si>
    <t>Via Adone Zoli, 35</t>
  </si>
  <si>
    <t>0547383193</t>
  </si>
  <si>
    <t>Via Speranza, 58</t>
  </si>
  <si>
    <t>Via Berretta Rossa, 15</t>
  </si>
  <si>
    <t>Direzione Didattica 3° Circolo di Cesena</t>
  </si>
  <si>
    <t>COLORNO</t>
  </si>
  <si>
    <t>Via Togliatti, 1</t>
  </si>
  <si>
    <t>Istituto Comprensivo di Gualtieri</t>
  </si>
  <si>
    <t>COMACCHIO</t>
  </si>
  <si>
    <t>Via Fontana</t>
  </si>
  <si>
    <t>Via M.M. Boiardo</t>
  </si>
  <si>
    <t>Via XXV Aprile</t>
  </si>
  <si>
    <t>Via Carducci</t>
  </si>
  <si>
    <t>PORTOMAGGIORE</t>
  </si>
  <si>
    <t>P.zza XX Settembre,17</t>
  </si>
  <si>
    <t>0521256246</t>
  </si>
  <si>
    <t>Viale Maria Luigia, 9A</t>
  </si>
  <si>
    <t>0521282765</t>
  </si>
  <si>
    <t>Via Costituente, 4A</t>
  </si>
  <si>
    <t>Strada del quartiere, 1</t>
  </si>
  <si>
    <t>0521233246</t>
  </si>
  <si>
    <t>Via G. Fassi, 1</t>
  </si>
  <si>
    <t>059685503</t>
  </si>
  <si>
    <t>Direzione Didattica 1° Circolo di Bologna</t>
  </si>
  <si>
    <t>Direzione Didattica 3° Circolo di Bologna</t>
  </si>
  <si>
    <t>Direzione Didattica 5° Circolo di Bologna</t>
  </si>
  <si>
    <t>Direzione Didattica 8° Circolo di Bologna</t>
  </si>
  <si>
    <t>Direzione Didattica 10° Circolo di Bologna</t>
  </si>
  <si>
    <t>Direzione Didattica 11° Circolo di Bologna</t>
  </si>
  <si>
    <t>Direzione Didattica 13° Circolo di Bologna</t>
  </si>
  <si>
    <t>Direzione Didattica di Castel Maggiore</t>
  </si>
  <si>
    <t>Direzione Didattica di San Giovanni in Persiceto</t>
  </si>
  <si>
    <t>Direzione Didattica 1° Circolo di San Lazzaro di Savena</t>
  </si>
  <si>
    <t>Direzione Didattica 2° Circolo di San Lazzaro di Savena</t>
  </si>
  <si>
    <t xml:space="preserve">N° PROGRESSIVO DA RIPORTARE SUL MOD. C) SOPRALLUOGO </t>
  </si>
  <si>
    <t>Istituto Comprensivo  n° 1 di Imola</t>
  </si>
  <si>
    <t>Istituto Comprensivo n° 2 di Imola</t>
  </si>
  <si>
    <t>Scuola primaria</t>
  </si>
  <si>
    <t>Viale Resistenza, 3</t>
  </si>
  <si>
    <t>0533712164</t>
  </si>
  <si>
    <t>Via F. Turati</t>
  </si>
  <si>
    <t>054367067</t>
  </si>
  <si>
    <t>Via Aldo Moro, 13</t>
  </si>
  <si>
    <t>054363095</t>
  </si>
  <si>
    <t>Via G. Saffi, 17</t>
  </si>
  <si>
    <t>054328983</t>
  </si>
  <si>
    <t>Istituto d'Istruzione Superiore "Saffi - Alberti"</t>
  </si>
  <si>
    <t>Istituto d'Istruzione Superiore "Marie Curie"</t>
  </si>
  <si>
    <t>MEZZANI</t>
  </si>
  <si>
    <t>TRAVERSETOLO</t>
  </si>
  <si>
    <t>PARMA</t>
  </si>
  <si>
    <t>TORRILE</t>
  </si>
  <si>
    <t>SCUOLA dell'infanzia "CIBENO PILE"</t>
  </si>
  <si>
    <t>SCUOLA dell'infanzia "CORTILE"</t>
  </si>
  <si>
    <t>Scuola dell'dell'infanzia "Marchiona"</t>
  </si>
  <si>
    <t>Scuola dell'dell'infanzia "Andersen"</t>
  </si>
  <si>
    <t>SCUOLA dell'infanzia "BERENGARIO"</t>
  </si>
  <si>
    <t>SCUOLA dell'infanzia "G. PASCOLI"</t>
  </si>
  <si>
    <t>SCUOLA dell'infanzia "MELONI"</t>
  </si>
  <si>
    <t>SCUOLA primaria "VINCENZO BELLINI"</t>
  </si>
  <si>
    <t>SCUOLA primaria "VITTORINO DA FELTRE"</t>
  </si>
  <si>
    <t>SCUOLA primaria "GIOVANNI XXIII"</t>
  </si>
  <si>
    <t>SCUOLA primaria "A.FRANK"</t>
  </si>
  <si>
    <t>SUPERFICI INTERNE MQ</t>
  </si>
  <si>
    <t>SUPERFICI ESTERNE MQ</t>
  </si>
  <si>
    <t>TOTALE SUPERFICI</t>
  </si>
  <si>
    <t>ORE PER ATTIVITA' AUSILIARIE ACCESSORIE</t>
  </si>
  <si>
    <t xml:space="preserve">RIEPILOGO </t>
  </si>
  <si>
    <t>SCUOLA primaria "CIRO MENOTTI"</t>
  </si>
  <si>
    <t>SCUOLA primaria "LANFRANCO"</t>
  </si>
  <si>
    <t>SCUOLA primaria "A.GRAMSCI"</t>
  </si>
  <si>
    <t>SCUOLA primaria "B. BERSANI"</t>
  </si>
  <si>
    <t>SCUOLA primaria "ENZO FERRARI"</t>
  </si>
  <si>
    <t>SCUOLA primaria "CROC IALE"</t>
  </si>
  <si>
    <t>SCUOLA primaria "MENOTTI"</t>
  </si>
  <si>
    <t>SCUOLA dell'infanzia "SERGIO NERI"</t>
  </si>
  <si>
    <t>SCUOLA dell'infanzia "ALBERTARIO"</t>
  </si>
  <si>
    <t>SAVIGNANO SUL RUBICONE</t>
  </si>
  <si>
    <t>Viale Piacenza, 14</t>
  </si>
  <si>
    <t>Piazzale San Sepolcro</t>
  </si>
  <si>
    <t>Via Argini nord, 2 - Basilicanova</t>
  </si>
  <si>
    <t>Via Montepelato nord, 9 - Monticelli</t>
  </si>
  <si>
    <t>Via Montepelato nord,11 - Monticelli</t>
  </si>
  <si>
    <t>Via O. Ferrari, 8</t>
  </si>
  <si>
    <t>Via Martiri Libertà</t>
  </si>
  <si>
    <t>Via Leoni, 1</t>
  </si>
  <si>
    <t>Via Volontari del sangue, 2</t>
  </si>
  <si>
    <t xml:space="preserve">Viale Maria Luigia, 9/A </t>
  </si>
  <si>
    <t>Piazzale Bernini, 11</t>
  </si>
  <si>
    <t>Viale Maria Luigia, 9a</t>
  </si>
  <si>
    <t xml:space="preserve">Via Fratelli Bandiera </t>
  </si>
  <si>
    <t>SAN GIOVANNI PERSICETO</t>
  </si>
  <si>
    <t>Via Costituente, 4</t>
  </si>
  <si>
    <t xml:space="preserve">PARMA </t>
  </si>
  <si>
    <t xml:space="preserve">Via Montesanto </t>
  </si>
  <si>
    <t>ALSENO</t>
  </si>
  <si>
    <t>051/821832</t>
  </si>
  <si>
    <t>051/6745311</t>
  </si>
  <si>
    <t>0534/521211</t>
  </si>
  <si>
    <t>051/591868</t>
  </si>
  <si>
    <t>0546/21290</t>
  </si>
  <si>
    <t>PIANORO</t>
  </si>
  <si>
    <t>VIA Marzabotto 35</t>
  </si>
  <si>
    <t>VIA del Casello 3</t>
  </si>
  <si>
    <t>0541944602</t>
  </si>
  <si>
    <t>Piazza Borghesi, 7</t>
  </si>
  <si>
    <t>0541945175</t>
  </si>
  <si>
    <t>Via Aldo Moro, 8</t>
  </si>
  <si>
    <t>0543983012</t>
  </si>
  <si>
    <t>Viale Matteotti</t>
  </si>
  <si>
    <t>054791019</t>
  </si>
  <si>
    <t>VERGATO</t>
  </si>
  <si>
    <t>Istituto Tecnico per geometri "Morigia"</t>
  </si>
  <si>
    <t>Scuola secondaria di 1° grado</t>
  </si>
  <si>
    <t xml:space="preserve">Scuola primaria Bassi </t>
  </si>
  <si>
    <t>Scuola primaria "Carchidio"</t>
  </si>
  <si>
    <t>Scuola primaria "Alberghi"</t>
  </si>
  <si>
    <t>Scuola primaria "M.MORETTI"</t>
  </si>
  <si>
    <t xml:space="preserve">Scuola primaria "G. MAMELI" </t>
  </si>
  <si>
    <t>Scuola primaria "GARIBALDI"</t>
  </si>
  <si>
    <t>Scuola primaria di Classe</t>
  </si>
  <si>
    <t>Scuola primaria di Ponte Nuovo "Gulminelli"</t>
  </si>
  <si>
    <t>Scuola primaria "Randi " Direzione didattIstituto Comprensivoa</t>
  </si>
  <si>
    <t>Scuola primaria di Ponte Nuovo "Ceci"</t>
  </si>
  <si>
    <t xml:space="preserve">Scuola primaria Ginnasi </t>
  </si>
  <si>
    <t>Scuola dell'infanzia "OTTOLENGHI"</t>
  </si>
  <si>
    <t>Scuola dell'infanzia "Charlot"</t>
  </si>
  <si>
    <t>Scuola dell'infanzia " Rodari"</t>
  </si>
  <si>
    <t>Scuola primaria di Borgo Montone</t>
  </si>
  <si>
    <t xml:space="preserve">Scuola dell'infanzia </t>
  </si>
  <si>
    <t xml:space="preserve">Scuola primaria </t>
  </si>
  <si>
    <t>DENOMINAZIONE ISTITUZIONE SCOLASTICA</t>
  </si>
  <si>
    <t>INDIRIZZO DELLA SCUOLA/PLESSO</t>
  </si>
  <si>
    <t>DENOMINAZIONE SCUOLA/PLESSO</t>
  </si>
  <si>
    <t>COMUNE DELLA SCUOLA/PLESSO</t>
  </si>
  <si>
    <t>NUMERO DI TELEFONO DELLA SCUOLA/ PLESSO</t>
  </si>
  <si>
    <t>INDIRIZZO DELL'ISTITUZIONE SCOLASTICA</t>
  </si>
  <si>
    <t>COMUNE DELL'ISTITUZIONE SCOLASTICA</t>
  </si>
  <si>
    <t xml:space="preserve">SUPERFICIE TOTALE DA PULIRE
</t>
  </si>
  <si>
    <t>Scuola primaria S. Polo</t>
  </si>
  <si>
    <t>Succursale scuola primaria Ferrari</t>
  </si>
  <si>
    <t>Succursale Ist. Prof.le "Aldrovandi-Rubbiani"</t>
  </si>
  <si>
    <t>Ist. Tec. Comm.le "Crescenzi" + palestra via Tovaglie</t>
  </si>
  <si>
    <t>051/3397411</t>
  </si>
  <si>
    <t>051/4177640</t>
  </si>
  <si>
    <t xml:space="preserve">Istituto Tecnico Comm.le e per Geometri </t>
  </si>
  <si>
    <t xml:space="preserve">Liceo Scientifico </t>
  </si>
  <si>
    <t>051/4177611</t>
  </si>
  <si>
    <t>Istituto EX Magistrale "Alessandro da Imola"</t>
  </si>
  <si>
    <t>0542/23606</t>
  </si>
  <si>
    <t>Liceo Scientifoco "Rambaldi-Valeriani"</t>
  </si>
  <si>
    <t>0542/22021</t>
  </si>
  <si>
    <t>Istituto Ex Magistrale "Maria Montessori"</t>
  </si>
  <si>
    <t>Liceo Scientifico + Istituto Tecnico Commerciale "Mattei"</t>
  </si>
  <si>
    <t>051/464510</t>
  </si>
  <si>
    <t>Istituto Alberghiero "Scappi" sede coordinata di Casalecchio</t>
  </si>
  <si>
    <t>Istituto Tecnico per Geometri "Alberti"</t>
  </si>
  <si>
    <t>Liceo Scientifico "Fulcieri Paulucci di Calboli"</t>
  </si>
  <si>
    <t>Via Machiavelli, 12</t>
  </si>
  <si>
    <t>Via Senna</t>
  </si>
  <si>
    <t xml:space="preserve">PALESTRE </t>
  </si>
  <si>
    <t>Liceo Scientifico "M. Curie"</t>
  </si>
  <si>
    <t>Istituto Tecnico Commerciale "Compagnoni"</t>
  </si>
  <si>
    <t>Convitto</t>
  </si>
  <si>
    <t>Istituto ex Magistrale "Cattaneo/dall'Aglio"</t>
  </si>
  <si>
    <t>Istituto Tecnico Commerciale "Scaruffi/Levi"</t>
  </si>
  <si>
    <t>REGGIOLO</t>
  </si>
  <si>
    <t xml:space="preserve">Liceo Scientifico “Volta” </t>
  </si>
  <si>
    <t>RICCIONE</t>
  </si>
  <si>
    <t>Liceo Scientifico “Einstein”</t>
  </si>
  <si>
    <t>RIMINI</t>
  </si>
  <si>
    <t>MORCIANO DI ROMAGNA</t>
  </si>
  <si>
    <t xml:space="preserve">Liceo Scientifico "Copernico" </t>
  </si>
  <si>
    <t xml:space="preserve">Liceo Classico "Galvani" </t>
  </si>
  <si>
    <t>Istituto d'Istruzione Superiore "Morigia-Perdisa"</t>
  </si>
  <si>
    <t>Istituto d'Istruzione Superiore “Serpieri”</t>
  </si>
  <si>
    <t xml:space="preserve">Ist.Tecn.Comm. E per Geom."L.Paciolo                 </t>
  </si>
  <si>
    <t>Liceo Classico "D'Annunzio" (Sez.Scient.-Ling.)</t>
  </si>
  <si>
    <t>Scuola Primaria Don Milani</t>
  </si>
  <si>
    <t xml:space="preserve">Scuola dell'Infanzia </t>
  </si>
  <si>
    <t>scuola Primaria Plesso A</t>
  </si>
  <si>
    <t>Scuola Primaria Plesso B</t>
  </si>
  <si>
    <t>scuola primaria fraz. Borghetto</t>
  </si>
  <si>
    <t>scuola primaria di Noceto cpl.</t>
  </si>
  <si>
    <t>054240930</t>
  </si>
  <si>
    <t>MALALBERGO</t>
  </si>
  <si>
    <t>Via Fratelli Cervi, 12</t>
  </si>
  <si>
    <t>Via E. De Amicis, 1</t>
  </si>
  <si>
    <t>051881155</t>
  </si>
  <si>
    <t>Viale II giugno, 49</t>
  </si>
  <si>
    <t>OZZANO DELL'EMILIA</t>
  </si>
  <si>
    <t>051799271</t>
  </si>
  <si>
    <t>051777015</t>
  </si>
  <si>
    <t>Via Marzabotto, 35 - Rastignano</t>
  </si>
  <si>
    <t>0516265399</t>
  </si>
  <si>
    <t>Via Gramsci, 15</t>
  </si>
  <si>
    <t>051897146</t>
  </si>
  <si>
    <t>Via Cavour, 51</t>
  </si>
  <si>
    <t>051910094</t>
  </si>
  <si>
    <t>Istituto Comprensivo  di Rastignano</t>
  </si>
  <si>
    <t>Istituto Comprensivo  di Vergato</t>
  </si>
  <si>
    <t>Via Agnesi, 2/b</t>
  </si>
  <si>
    <t>Via Punta, 87</t>
  </si>
  <si>
    <t>Via Pirandello, 12</t>
  </si>
  <si>
    <t>Via Tinti, 1</t>
  </si>
  <si>
    <t>Via Casola Canina, 1</t>
  </si>
  <si>
    <t xml:space="preserve">MALALBERGO </t>
  </si>
  <si>
    <t>Via F.lli Cervi, 12</t>
  </si>
  <si>
    <t>Piazza Unità d'Italia, 8</t>
  </si>
  <si>
    <t>Via Micheli, 16</t>
  </si>
  <si>
    <t>Viale Caduti in Guerra, 82</t>
  </si>
  <si>
    <t>Via G. Maria Barbieri, 43</t>
  </si>
  <si>
    <t>Via F.Montone Abb.to, 428</t>
  </si>
  <si>
    <t>Via Romea Sud, 247</t>
  </si>
  <si>
    <t>Istituto Comprensivo di Castenaso</t>
  </si>
  <si>
    <t>Istituto Comprensivo di Molinella</t>
  </si>
  <si>
    <t>S.PIETRO IN CASALE</t>
  </si>
  <si>
    <t>CASTEL S.PIETRO TERME</t>
  </si>
  <si>
    <t>CASTIGLIONE PEPOLI</t>
  </si>
  <si>
    <t>PORRETTA TERME</t>
  </si>
  <si>
    <t>Istituto Comprensivo "Valgimigli" di Mezzano</t>
  </si>
  <si>
    <t>Istituto Comprensivo "Mameli"</t>
  </si>
  <si>
    <t>Direzione Didattica 9° Circolo di Ravenna</t>
  </si>
  <si>
    <t>Istituto Comprensivo "Baccarini"</t>
  </si>
  <si>
    <t>Direzione Didattica 4° Circolo di Parma</t>
  </si>
  <si>
    <t>Via S. Babini, 113 - Roncalceci</t>
  </si>
  <si>
    <t>Via Dismano, 504 - S. Zaccaria</t>
  </si>
  <si>
    <t>Via Orfanelle, 22 - Savio di Ravenna</t>
  </si>
  <si>
    <t>Via Nuova, 50 - Filetto</t>
  </si>
  <si>
    <t>Via Lunga 84/A - Osteria</t>
  </si>
  <si>
    <t>Viale Degli Orsini, 6</t>
  </si>
  <si>
    <t>Scuola primaria GIOVANNI XXIII</t>
  </si>
  <si>
    <t>Scuola primaria MORANDI</t>
  </si>
  <si>
    <t xml:space="preserve">Scuola primaria DRUSIANI </t>
  </si>
  <si>
    <t xml:space="preserve">Scuola primaria ALBERTAZZI </t>
  </si>
  <si>
    <t>Scuola primaria BOTTEGO</t>
  </si>
  <si>
    <t>Scuola primaria VILLA TORCHI</t>
  </si>
  <si>
    <t>Scuola primaria ACRI</t>
  </si>
  <si>
    <t>Scuola secondaria di 1° grado palestra PANZINI</t>
  </si>
  <si>
    <t>Scuola primaria FEDERZONI</t>
  </si>
  <si>
    <t>MONTECHIARUGOLO</t>
  </si>
  <si>
    <t>LANGHIRANO</t>
  </si>
  <si>
    <t>TORRECHIARA</t>
  </si>
  <si>
    <t>LESIGNANO DE' BAGNI</t>
  </si>
  <si>
    <t>SAN SECONDO</t>
  </si>
  <si>
    <t>SORAGNA</t>
  </si>
  <si>
    <t>Via Roma, 34</t>
  </si>
  <si>
    <t>Via Cuneo, 3</t>
  </si>
  <si>
    <t>Via I. Bocchi, 33</t>
  </si>
  <si>
    <t>Via Egidio Pini, 16</t>
  </si>
  <si>
    <t>Via Pelicelli, 3/a</t>
  </si>
  <si>
    <t>Via Ognibene, 25</t>
  </si>
  <si>
    <t>Via Pintor</t>
  </si>
  <si>
    <t>Via Centro, 1 - Lusurasco</t>
  </si>
  <si>
    <t>Via Leopardi, 13</t>
  </si>
  <si>
    <t>Strada Salsediana, 226 Castelnuovo Fogliani</t>
  </si>
  <si>
    <t>Via Centro, 4 - Lusurasco</t>
  </si>
  <si>
    <t>Via Kennedy</t>
  </si>
  <si>
    <t>Via Torricella</t>
  </si>
  <si>
    <t>Via Stazione, 8</t>
  </si>
  <si>
    <t>Via Moronico, 11</t>
  </si>
  <si>
    <t>Via Marconi, 6</t>
  </si>
  <si>
    <t xml:space="preserve">Via Friuli, 36 </t>
  </si>
  <si>
    <t>Via S. Martina, 2</t>
  </si>
  <si>
    <t>Scuola primaria ZAMBONI</t>
  </si>
  <si>
    <t>Via Ferrari, 8</t>
  </si>
  <si>
    <t>Scuola secondaria di 1° grado  2 RISORGIMENTI</t>
  </si>
  <si>
    <t>Viale Terme, 1054</t>
  </si>
  <si>
    <t>Via Ciimabue, 2</t>
  </si>
  <si>
    <t>Via Toscana, 2</t>
  </si>
  <si>
    <t>Via Guicciardini, 2</t>
  </si>
  <si>
    <t>Via Marconi, 40</t>
  </si>
  <si>
    <t>Via Muratori, 1</t>
  </si>
  <si>
    <t>Viale Vicini, 21</t>
  </si>
  <si>
    <t>Via De Amicis, 1</t>
  </si>
  <si>
    <t>Via Irma Bandiera, 41</t>
  </si>
  <si>
    <t>Via Oberdan 11</t>
  </si>
  <si>
    <t>Via Nazionale, 101</t>
  </si>
  <si>
    <t>Via Europa, 1</t>
  </si>
  <si>
    <t>Via Roma, 2/4</t>
  </si>
  <si>
    <t>Via Savena Vecchia, 234</t>
  </si>
  <si>
    <t>0541643126</t>
  </si>
  <si>
    <t>Scuola primaria S.MARINO BENTIVOGLIO</t>
  </si>
  <si>
    <t>Scuola dell'infanzia S.MARINO BENTIVOGLIO</t>
  </si>
  <si>
    <t>Scuola dell'infanzia BENTIVOGLIO</t>
  </si>
  <si>
    <t>Scuola secondaria di 1° grado RASTIGNANO</t>
  </si>
  <si>
    <t>Scuola secondaria di 1° grado PANZACCHI</t>
  </si>
  <si>
    <t>Succursale CIARI -  Scuola primaria MINGHETTI</t>
  </si>
  <si>
    <t>Scuola primaria MANZOLINI</t>
  </si>
  <si>
    <t>Scuola primaria XXI APRILE</t>
  </si>
  <si>
    <t>Scuola primaria ARMANDI AVOGLI</t>
  </si>
  <si>
    <t>Scuola primaria BOMBICCI</t>
  </si>
  <si>
    <t>Scuola primaria COSTA</t>
  </si>
  <si>
    <t>Scuola primaria PASCOLI</t>
  </si>
  <si>
    <t>SCUOLA primaria "LANFRANCO" - Palestra</t>
  </si>
  <si>
    <t>Via Pomposiana, 26</t>
  </si>
  <si>
    <t>ORE ATTIVITA' AUSILIARIE ACCESSORIE Q.TA'  ANNUE</t>
  </si>
  <si>
    <t>ELENCO SCUOLE , IMMOBILI , SUPERFICI  E ORE ATTIVITA' AUSILIARIE ACCESSORIE PER SOPRALLUOGO</t>
  </si>
  <si>
    <t>Scuola primaria PIAJET</t>
  </si>
  <si>
    <t>Scuola primaria SAVIO</t>
  </si>
  <si>
    <t>Scuola primaria CARDUCCI</t>
  </si>
  <si>
    <t xml:space="preserve">Viale Carducci, 43 </t>
  </si>
  <si>
    <t>Via Bruno Giorgi - Ponte Abbadesse</t>
  </si>
  <si>
    <t>Via Comunale Sorrivoli, 4980 - Saiano</t>
  </si>
  <si>
    <t>Scuola secondaria di 1° grado FERRARI</t>
  </si>
  <si>
    <t>Succursale scuola secondaria di 1° grado FERRARI + PALESTRA</t>
  </si>
  <si>
    <t>Scuola secondaria di 1° grado FILOPANTI</t>
  </si>
  <si>
    <t>Scuola primaria CIARI</t>
  </si>
  <si>
    <t>Scuola primaria PIANORO NUOVO</t>
  </si>
  <si>
    <t>Scuola primaria PIANORO VECCHIO</t>
  </si>
  <si>
    <t>Scuola primaria RASTIGNANO</t>
  </si>
  <si>
    <t>Scuola primaria S.GIORGIO</t>
  </si>
  <si>
    <t>Scuola primaria BENTIVOGLIO</t>
  </si>
  <si>
    <t>Scuola primaria VERGATO</t>
  </si>
  <si>
    <t>Via del  Pino, 9</t>
  </si>
  <si>
    <t>Scuole dell'Infanzia di Classe</t>
  </si>
  <si>
    <t>Via Romea Sud, 245</t>
  </si>
  <si>
    <t>Via Fano, 31C</t>
  </si>
  <si>
    <t>RUSSI</t>
  </si>
  <si>
    <t>GUASTALLA</t>
  </si>
  <si>
    <t>FABBRICO</t>
  </si>
  <si>
    <t>Succursale "G. Ginanni"</t>
  </si>
  <si>
    <t>Via Pavese, 15</t>
  </si>
  <si>
    <t>ARGELATO</t>
  </si>
  <si>
    <t>Via Fratelli Cervi, 9</t>
  </si>
  <si>
    <t>Via San Giobbe, 50</t>
  </si>
  <si>
    <t>Via San Giobbe, 52</t>
  </si>
  <si>
    <t>Via San Giobbe, 54</t>
  </si>
  <si>
    <t>Via Fratelli Cervi, 13</t>
  </si>
  <si>
    <t>BUDRIO</t>
  </si>
  <si>
    <t>CALDERARA DI RENO</t>
  </si>
  <si>
    <t>Liceo Scientifico</t>
  </si>
  <si>
    <t>Via Franchetti, 3</t>
  </si>
  <si>
    <t>CASTELVETRO PIACENTINO</t>
  </si>
  <si>
    <t>CORTEMAGGIORE</t>
  </si>
  <si>
    <t>FAENZA</t>
  </si>
  <si>
    <t>Via Manzoni, 6</t>
  </si>
  <si>
    <t>RAVENNA</t>
  </si>
  <si>
    <t>Via Filippo Mordani, 5</t>
  </si>
  <si>
    <t>051226461</t>
  </si>
  <si>
    <t>0516332004</t>
  </si>
  <si>
    <t>0514298511</t>
  </si>
  <si>
    <t>Viala Carlo Pepoli, 3</t>
  </si>
  <si>
    <t>0516446602</t>
  </si>
  <si>
    <t>0516314611</t>
  </si>
  <si>
    <t>0516392511</t>
  </si>
  <si>
    <t>0513397411</t>
  </si>
  <si>
    <t>0513145011</t>
  </si>
  <si>
    <t>Viale 1 Maggio, 1</t>
  </si>
  <si>
    <t>051591868</t>
  </si>
  <si>
    <t>Via A. Pertini, 8</t>
  </si>
  <si>
    <t>0512986511</t>
  </si>
  <si>
    <t>CASTEL SAN PIETRO</t>
  </si>
  <si>
    <t>051948181</t>
  </si>
  <si>
    <t>Castiglione dei Pepoli</t>
  </si>
  <si>
    <t>053493263</t>
  </si>
  <si>
    <t>Imola</t>
  </si>
  <si>
    <t>0542658711</t>
  </si>
  <si>
    <t>Viale Ascari, 15</t>
  </si>
  <si>
    <t>0542658611</t>
  </si>
  <si>
    <t>054222021</t>
  </si>
  <si>
    <t>Via della Reepbblica, 3</t>
  </si>
  <si>
    <t>Scuola primaria "Giosuè Carducci"</t>
  </si>
  <si>
    <t>Scuola primaria "Gianni Rodari"</t>
  </si>
  <si>
    <t>Scuola primaria "Giovanni Pascoli"</t>
  </si>
  <si>
    <t>Scuola primaria "Mario Capuzzo"</t>
  </si>
  <si>
    <t>Istituto Tecnico Geometri "Aleotti"</t>
  </si>
  <si>
    <t>Scuola primaria " G. RodarI"</t>
  </si>
  <si>
    <t>OZZANO EMILIA</t>
  </si>
  <si>
    <t>Via della Repubblica, 19</t>
  </si>
  <si>
    <t>Viale 2 Giugno, 49</t>
  </si>
  <si>
    <t>Via del Partigiano, 31</t>
  </si>
  <si>
    <t>Viale 2 Giugno, 51</t>
  </si>
  <si>
    <t>Via Vaciglio Nord, 158</t>
  </si>
  <si>
    <t>FIORANO</t>
  </si>
  <si>
    <t>Scuola secondaria di 1° grado MORDANO</t>
  </si>
  <si>
    <t>Scuola primaria CAMPANELLA</t>
  </si>
  <si>
    <t>Porretta Terme</t>
  </si>
  <si>
    <t>0534521211</t>
  </si>
  <si>
    <t>Via Cento, 38A</t>
  </si>
  <si>
    <t>051821832</t>
  </si>
  <si>
    <t>051464510</t>
  </si>
  <si>
    <t>0516745311</t>
  </si>
  <si>
    <t>Vergato</t>
  </si>
  <si>
    <t>CASTEL MAGGIORE</t>
  </si>
  <si>
    <t xml:space="preserve">Istituto Tecnico Statale per Geometri "Rondani" - Palestra                </t>
  </si>
  <si>
    <t>SCUOLA dell'infanzia "SC.dell'infanzia"</t>
  </si>
  <si>
    <t>0521872152</t>
  </si>
  <si>
    <t>0521988273</t>
  </si>
  <si>
    <t>MASSALOMBARDA</t>
  </si>
  <si>
    <t>054581191</t>
  </si>
  <si>
    <t>Via Vittorio Veneto, 20</t>
  </si>
  <si>
    <t>ALLEGATO A )</t>
  </si>
  <si>
    <t>054550183</t>
  </si>
  <si>
    <t>Direzione Didattica 7° Circolo di Cesena</t>
  </si>
  <si>
    <t>Direzione Didattica di Savignano</t>
  </si>
  <si>
    <t xml:space="preserve">Liceo Scientifico "Roiti" </t>
  </si>
  <si>
    <t>Viale Piacenza, 28</t>
  </si>
  <si>
    <t>Via Colonna, 20</t>
  </si>
  <si>
    <t>Largo Centro Studi, 12/14</t>
  </si>
  <si>
    <t>SANTARCANGELO DI ROMAGNA</t>
  </si>
  <si>
    <t>Via Affo, 2</t>
  </si>
  <si>
    <t>Via Rosario</t>
  </si>
  <si>
    <t>Via De Amicis, 32</t>
  </si>
  <si>
    <t>Via Makallè, 14</t>
  </si>
  <si>
    <t>Via Veneri, 57</t>
  </si>
  <si>
    <t>Via degli Azzarri, 7</t>
  </si>
  <si>
    <t>Via Beethoven, 131</t>
  </si>
  <si>
    <t>Via Cavallotti, 56</t>
  </si>
  <si>
    <t>Via Prati, 2</t>
  </si>
  <si>
    <t>Via XXV aprile, 14</t>
  </si>
  <si>
    <t>Via A.D'Este</t>
  </si>
  <si>
    <t>Viale della Rocca, 8</t>
  </si>
  <si>
    <t>Via Strucchi</t>
  </si>
  <si>
    <t>Via Campanini, 2</t>
  </si>
  <si>
    <t>Via Provinciale Sud</t>
  </si>
  <si>
    <t>Via Baccarini, 4</t>
  </si>
  <si>
    <t>Via Kennedy, 20</t>
  </si>
  <si>
    <t>Via Confalonieri, 1</t>
  </si>
  <si>
    <t>Via Sassoferraro, 24</t>
  </si>
  <si>
    <t>Via Dante Alighieri, 10</t>
  </si>
  <si>
    <t>Via Risorgimento</t>
  </si>
  <si>
    <t>Via XX settembre, 5</t>
  </si>
  <si>
    <t>Via Matilde di Canossa, 3</t>
  </si>
  <si>
    <t>Strada Sant'Ilario, 28c</t>
  </si>
  <si>
    <t>Via Roma, 15</t>
  </si>
  <si>
    <t>Via Sacco e Vanzetti, 3</t>
  </si>
  <si>
    <t>Via Repubblica, 41</t>
  </si>
  <si>
    <t>Viale Filippini, 42</t>
  </si>
  <si>
    <t>Via Freddi, 41</t>
  </si>
  <si>
    <t>Via Ghiarda, 28</t>
  </si>
  <si>
    <t>Via Corti, 37</t>
  </si>
  <si>
    <t>Via Corrado, 1</t>
  </si>
  <si>
    <t>Via Gandhi, 16/C</t>
  </si>
  <si>
    <t>Via Canalina</t>
  </si>
  <si>
    <t>Via Bismantova</t>
  </si>
  <si>
    <t>Via Makallè, 12</t>
  </si>
  <si>
    <t>Via Regina Margherita</t>
  </si>
  <si>
    <t>Via Ferri, 14</t>
  </si>
  <si>
    <t>Via Allende, 3</t>
  </si>
  <si>
    <t>Via Don Minzoni, 17</t>
  </si>
  <si>
    <t>Statale, 63 - S.Vittoria</t>
  </si>
  <si>
    <t>CASTELNUOVO NE' MONTI</t>
  </si>
  <si>
    <t>Istituto ex Magistrale "Sigonio"</t>
  </si>
  <si>
    <t>Direzione Didattica di Fiorano</t>
  </si>
  <si>
    <t>Direzione Didattica 4° Circolo di Carpi</t>
  </si>
  <si>
    <t>Direzione Didattica 3° Circolo di Modena</t>
  </si>
  <si>
    <t>Direzione Didattica 11° Circolo di Modena</t>
  </si>
  <si>
    <t>Direzione Didattica 2° Circolo di Sassuolo</t>
  </si>
  <si>
    <t>Direzione Didattica 1° Circolo di Sassuolo</t>
  </si>
  <si>
    <t>Direzione Didattica 7° Circolo di Modena</t>
  </si>
  <si>
    <t>Istituto Comprensivo n° 2 di Carpi</t>
  </si>
  <si>
    <t>Direzione Didattica 1° Circolo di Modena</t>
  </si>
  <si>
    <t>Direzione Didattica 3° Circolo di Sassuolo</t>
  </si>
  <si>
    <t>Direzione Didattica 3° Circolo di Carpi</t>
  </si>
  <si>
    <t>Direzione Didattica 10° Circolo di Modena</t>
  </si>
  <si>
    <t>Direzione Didattica 9° Circolo di Modena</t>
  </si>
  <si>
    <t>Direzione Didattica 8° Circolo di Modena</t>
  </si>
  <si>
    <t>Direzione Didattica 6° Circolo di Modena</t>
  </si>
  <si>
    <t>Istituto Comprensivo Carpi CENTRO</t>
  </si>
  <si>
    <t>Istituto Comprensivo di CASTELL'ARQUATO</t>
  </si>
  <si>
    <t>Istituto Comprensivo di CORTEMAGGIORE</t>
  </si>
  <si>
    <t>Istituto Tecnico Commerciale “Valturio”</t>
  </si>
  <si>
    <t>Istituto d'Istruzione Superiore  “Serpieri”</t>
  </si>
  <si>
    <t>Istituto Tecnico Commerciale “Molari”</t>
  </si>
  <si>
    <t>Istituto d'Istruzione Superiore “Gobetti - De Gasperi”</t>
  </si>
  <si>
    <t>Istituto Tecnico per Geometri “Belluzzi”</t>
  </si>
  <si>
    <t>Istituto Comprensivo di Reggiolo</t>
  </si>
  <si>
    <t>Istituto Comprensivo "Ligabue"</t>
  </si>
  <si>
    <t>Istituto Comprensivo "Fermi - Manzoni"</t>
  </si>
  <si>
    <t>Direzione Didattica 1° Circolo di Scandiano</t>
  </si>
  <si>
    <t>Istituto Comprensivo "Don Borghi"</t>
  </si>
  <si>
    <t>Istituto Comprensivo di Luzzara</t>
  </si>
  <si>
    <t>Scuola dell'infanzia  LIPPO</t>
  </si>
  <si>
    <t xml:space="preserve"> Scuola dell'infanzia VIGNONI</t>
  </si>
  <si>
    <t xml:space="preserve"> Scuola dell'infanzia DON MILANI</t>
  </si>
  <si>
    <t>Scuola dell'infanzia S.POSPERO</t>
  </si>
  <si>
    <t>Scuola primaria DOZZA</t>
  </si>
  <si>
    <t xml:space="preserve"> Scuola primaria CARDUCCI</t>
  </si>
  <si>
    <t xml:space="preserve"> Scuola primaria B.CIARI </t>
  </si>
  <si>
    <t>Scuola primaria SESTO IMOLESE</t>
  </si>
  <si>
    <t>Scuola primaria CHIUSURA</t>
  </si>
  <si>
    <t>Scuola primaria PULICARI</t>
  </si>
  <si>
    <t xml:space="preserve"> Scuola primaria BUBANO - MORDANO </t>
  </si>
  <si>
    <t>Scuola dell'infanzia DOZZA</t>
  </si>
  <si>
    <t xml:space="preserve"> Scuola primaria FRANCHINI</t>
  </si>
  <si>
    <t xml:space="preserve"> Scuola primaria NASICA</t>
  </si>
  <si>
    <t>Scuola primaria MARCONI</t>
  </si>
  <si>
    <t>Scuola primaria BARICELLA</t>
  </si>
  <si>
    <t>Scuola primaria MAZZINI+1/2 PALESTRA</t>
  </si>
  <si>
    <t>Istituto Comprensivo n° 7 di Imola</t>
  </si>
  <si>
    <t>Istituto Comprensivo di San Giorgio di Piano</t>
  </si>
  <si>
    <t>Liceo Scientifico "Fermi"</t>
  </si>
  <si>
    <t>Liceo Scientifico "Righi"</t>
  </si>
  <si>
    <t>Liceo Scientifico "Sabin"</t>
  </si>
  <si>
    <t>Liceo Scientifico "Leonardo da Vinci"</t>
  </si>
  <si>
    <t>Direzione Didattica 2° Circolo "Rossetti" di Ferrara</t>
  </si>
  <si>
    <t>Direzione Didattica 1° Circolo di Cento</t>
  </si>
  <si>
    <t>Direzione Didattica di Codigoro</t>
  </si>
  <si>
    <t>Direzione Didattica di Comacchio</t>
  </si>
  <si>
    <t>Direzione Didattica di Portomaggiore</t>
  </si>
  <si>
    <t>Direzione Didattica di Vigarano Mainarda</t>
  </si>
  <si>
    <t>Istituto Comprensivo di Mesola</t>
  </si>
  <si>
    <t>Istituto Comprensivo di Tresigallo</t>
  </si>
  <si>
    <t>Istituto Tecnico Commerciale "Matteucci"</t>
  </si>
  <si>
    <t>Scuola primaria "Saliceto Panaro"</t>
  </si>
  <si>
    <t>SCUOLA primaria "S.GIOVANNI BOSCO"</t>
  </si>
  <si>
    <t>SCUOLA primaria "G. CARDUCCI"</t>
  </si>
  <si>
    <t>SCUOLA primaria "DON GNOCCHI"</t>
  </si>
  <si>
    <t>SCUOLA primaria "BUON PASTORE"</t>
  </si>
  <si>
    <t>SCUOLA primaria "DON MILANI"</t>
  </si>
  <si>
    <t>SCUOLA primaria "NICOLA PISANO"</t>
  </si>
  <si>
    <t>SCUOLA primaria "R. MONTECUCCOLI"</t>
  </si>
  <si>
    <t>SCUOLA primaria "G.GRAZIOSI"</t>
  </si>
  <si>
    <t>SCUOLA primaria "S.AGNESE"</t>
  </si>
  <si>
    <t>SCUOLA primaria "S.AGOSTINO"</t>
  </si>
  <si>
    <t>SCUOLA primaria "G. PASCOLI"</t>
  </si>
  <si>
    <t>SCUOLA primaria "LUIGI CAPUANA"</t>
  </si>
  <si>
    <t>SCUOLA primaria "COLLODI"</t>
  </si>
  <si>
    <t>Via Tolmino, 7</t>
  </si>
  <si>
    <t>Via Nuvolari, 1</t>
  </si>
  <si>
    <t>Via Tiro a segno, 1</t>
  </si>
  <si>
    <t>Via Vivaldi, 72</t>
  </si>
  <si>
    <t>Via Nazionale, 196</t>
  </si>
  <si>
    <t>Via Libertà, 17/2</t>
  </si>
  <si>
    <t>Via Gramsci, 13</t>
  </si>
  <si>
    <t>Via Marconi, 60</t>
  </si>
  <si>
    <t>Via Saletto, 9</t>
  </si>
  <si>
    <t>Via Saletto, 11</t>
  </si>
  <si>
    <t>Via Castiglione, 38</t>
  </si>
  <si>
    <t>Via Garavaglia, 11</t>
  </si>
  <si>
    <t>Via Mazzini, 172/2</t>
  </si>
  <si>
    <t>Viale Pepoli, 3</t>
  </si>
  <si>
    <t>Via Saragozza, 9</t>
  </si>
  <si>
    <t>Scuola secondaria di 1° grado MALALBERGO</t>
  </si>
  <si>
    <t>Scuola dell'infanzia BARICELLA-S.GABRIELE</t>
  </si>
  <si>
    <t xml:space="preserve">Scuola secondaria di 1° grado  DI ALTEDO </t>
  </si>
  <si>
    <t>Scuola secondaria di 1° grado DI BARICELLA</t>
  </si>
  <si>
    <t>Scuola dell'infanzia CANOVA</t>
  </si>
  <si>
    <t>Scuola dell'infanzia Tresigallo</t>
  </si>
  <si>
    <t>scuola dell'infanzia di Noceto</t>
  </si>
  <si>
    <t>Scuola primaria di Mezzani Unicef</t>
  </si>
  <si>
    <t>scuola prinmaria Renzo Pezzani</t>
  </si>
  <si>
    <t>Scuola dell'infanzia "Anna Frank"</t>
  </si>
  <si>
    <t>051302456</t>
  </si>
  <si>
    <t>Via Barbieri, 5</t>
  </si>
  <si>
    <t>Via Andreini, 41</t>
  </si>
  <si>
    <t xml:space="preserve">Scuola primaria CASARALTA </t>
  </si>
  <si>
    <t>0516923910</t>
  </si>
  <si>
    <t>Scuola primaria Rodari CALDERARA</t>
  </si>
  <si>
    <t>051571079</t>
  </si>
  <si>
    <t>0514177611</t>
  </si>
  <si>
    <t>051983862</t>
  </si>
  <si>
    <t>Via Cenni, 6</t>
  </si>
  <si>
    <t>Via Lume, 2352</t>
  </si>
  <si>
    <t>051870808</t>
  </si>
  <si>
    <t>Via S.Elena, 45-47</t>
  </si>
  <si>
    <t>Via S.Ferrari, 187</t>
  </si>
  <si>
    <t>Via Pascoli, 1-2</t>
  </si>
  <si>
    <t>Via Fiume Vecchio, 219</t>
  </si>
  <si>
    <t>Via Marconi, 62</t>
  </si>
  <si>
    <t>051/897854</t>
  </si>
  <si>
    <t>051/861410</t>
  </si>
  <si>
    <t>051/860811</t>
  </si>
  <si>
    <t>051/893456</t>
  </si>
  <si>
    <t>051/247635</t>
  </si>
  <si>
    <t>051/247073</t>
  </si>
  <si>
    <t>051/556050</t>
  </si>
  <si>
    <t>051/6141096</t>
  </si>
  <si>
    <t>051/333301</t>
  </si>
  <si>
    <t>051/6146890</t>
  </si>
  <si>
    <t>051/6143662</t>
  </si>
  <si>
    <t>051/6142451</t>
  </si>
  <si>
    <t>051/493263</t>
  </si>
  <si>
    <t>051/540294</t>
  </si>
  <si>
    <t>051/454856</t>
  </si>
  <si>
    <t>051/302456</t>
  </si>
  <si>
    <t>051/585828</t>
  </si>
  <si>
    <t>051/333655</t>
  </si>
  <si>
    <t>051/346208</t>
  </si>
  <si>
    <t>051/390722</t>
  </si>
  <si>
    <t>051/311856</t>
  </si>
  <si>
    <t>051/564202</t>
  </si>
  <si>
    <t>051/383948</t>
  </si>
  <si>
    <t>051/400387</t>
  </si>
  <si>
    <t>051/547460</t>
  </si>
  <si>
    <t>051/443989</t>
  </si>
  <si>
    <t>051/6141320</t>
  </si>
  <si>
    <t>051/566402</t>
  </si>
  <si>
    <t>051/6193104</t>
  </si>
  <si>
    <t>051/381814</t>
  </si>
  <si>
    <t>051/311280</t>
  </si>
  <si>
    <t>051/321210</t>
  </si>
  <si>
    <t>051/357263</t>
  </si>
  <si>
    <t>051/352748</t>
  </si>
  <si>
    <t>051/362991</t>
  </si>
  <si>
    <t>051/243288</t>
  </si>
  <si>
    <t>051/534261</t>
  </si>
  <si>
    <t>051/534260</t>
  </si>
  <si>
    <t>051/6143644</t>
  </si>
  <si>
    <t>051/474930</t>
  </si>
  <si>
    <t>051/500561</t>
  </si>
  <si>
    <t>051/519278</t>
  </si>
  <si>
    <t>051/514065</t>
  </si>
  <si>
    <t>051/512689</t>
  </si>
  <si>
    <t>051/501154</t>
  </si>
  <si>
    <t>051/547250</t>
  </si>
  <si>
    <t>051/481301</t>
  </si>
  <si>
    <t>051/403000</t>
  </si>
  <si>
    <t>051/352750</t>
  </si>
  <si>
    <t>051/320057</t>
  </si>
  <si>
    <t>051/324370</t>
  </si>
  <si>
    <t>051/373765</t>
  </si>
  <si>
    <t>051/220173</t>
  </si>
  <si>
    <t>051/6331912</t>
  </si>
  <si>
    <t>051/343591</t>
  </si>
  <si>
    <t>051/6141378</t>
  </si>
  <si>
    <t>051/6492302</t>
  </si>
  <si>
    <t>051/523490</t>
  </si>
  <si>
    <t>051/383886</t>
  </si>
  <si>
    <t>051/801016</t>
  </si>
  <si>
    <t>051/722165</t>
  </si>
  <si>
    <t>051/6468104</t>
  </si>
  <si>
    <t>051/721842</t>
  </si>
  <si>
    <t>051/726621</t>
  </si>
  <si>
    <t>051/723278</t>
  </si>
  <si>
    <t>051/726350</t>
  </si>
  <si>
    <t>051/572210</t>
  </si>
  <si>
    <t>051/572018</t>
  </si>
  <si>
    <t>051/591152</t>
  </si>
  <si>
    <t>051/574332</t>
  </si>
  <si>
    <t>051/6130414</t>
  </si>
  <si>
    <t>0516132403</t>
  </si>
  <si>
    <t>051/714792</t>
  </si>
  <si>
    <t>051/6320412</t>
  </si>
  <si>
    <t>051/712450</t>
  </si>
  <si>
    <t>051/948181</t>
  </si>
  <si>
    <t>051/787800</t>
  </si>
  <si>
    <t>051/788668</t>
  </si>
  <si>
    <t>051/780501</t>
  </si>
  <si>
    <t>051/788060</t>
  </si>
  <si>
    <t>051/93262</t>
  </si>
  <si>
    <t>0542/22320</t>
  </si>
  <si>
    <t>0542/22749</t>
  </si>
  <si>
    <t>0542/39500</t>
  </si>
  <si>
    <t>0542/76177</t>
  </si>
  <si>
    <t>0542/55093</t>
  </si>
  <si>
    <t>0542/640208</t>
  </si>
  <si>
    <t>0542/614298</t>
  </si>
  <si>
    <t>0542/22789</t>
  </si>
  <si>
    <t>0542/51429</t>
  </si>
  <si>
    <t>0542/24248</t>
  </si>
  <si>
    <t>0542/34952</t>
  </si>
  <si>
    <t>0542/51012</t>
  </si>
  <si>
    <t>0542/51682</t>
  </si>
  <si>
    <t>0542/6000000</t>
  </si>
  <si>
    <t>0542/43324</t>
  </si>
  <si>
    <t>0542/40137</t>
  </si>
  <si>
    <t>0542/684048</t>
  </si>
  <si>
    <t>0542/684146</t>
  </si>
  <si>
    <t>0542/40613</t>
  </si>
  <si>
    <t>0542/40757</t>
  </si>
  <si>
    <t>0542/40811</t>
  </si>
  <si>
    <t>0542/40356</t>
  </si>
  <si>
    <t>0542/681392</t>
  </si>
  <si>
    <t>0542/22254</t>
  </si>
  <si>
    <t>0542/6000001</t>
  </si>
  <si>
    <t>051/871122</t>
  </si>
  <si>
    <t>051/872544</t>
  </si>
  <si>
    <t>051/6621119</t>
  </si>
  <si>
    <t>051/874250</t>
  </si>
  <si>
    <t>051/6601545</t>
  </si>
  <si>
    <t>051/872618</t>
  </si>
  <si>
    <t>051/879619</t>
  </si>
  <si>
    <t>051/883199</t>
  </si>
  <si>
    <t>051/6908350</t>
  </si>
  <si>
    <t>051/6906856</t>
  </si>
  <si>
    <t>051/884096</t>
  </si>
  <si>
    <t>0518798362</t>
  </si>
  <si>
    <t>051/6515223</t>
  </si>
  <si>
    <t>051/799287</t>
  </si>
  <si>
    <t>051/776228</t>
  </si>
  <si>
    <t>051/6260522</t>
  </si>
  <si>
    <t>051/743103</t>
  </si>
  <si>
    <t>051/6640027</t>
  </si>
  <si>
    <t>051/6640303</t>
  </si>
  <si>
    <t>051/891134</t>
  </si>
  <si>
    <t>051/891274</t>
  </si>
  <si>
    <t>051/462217</t>
  </si>
  <si>
    <t>051/451184</t>
  </si>
  <si>
    <t>051/453787</t>
  </si>
  <si>
    <t>051/6745528</t>
  </si>
  <si>
    <t>Via Dalla Volta, 4</t>
  </si>
  <si>
    <t>Viale I maggio, 5</t>
  </si>
  <si>
    <t>Via Cavour, 6</t>
  </si>
  <si>
    <t>Via Pertini, 83</t>
  </si>
  <si>
    <t>Via Bondanello, 30</t>
  </si>
  <si>
    <t>Via Conta, 1</t>
  </si>
  <si>
    <t>SAN GIORGIO DI PIANO</t>
  </si>
  <si>
    <t>Istituto Comprensivo di San Biagio</t>
  </si>
  <si>
    <t>Liceo Scientifico "Oriani"</t>
  </si>
  <si>
    <t>Piazzetta Cardinale Pignedoli</t>
  </si>
  <si>
    <t>0522438046</t>
  </si>
  <si>
    <t>Via Roma, 13</t>
  </si>
  <si>
    <t>0522692437</t>
  </si>
  <si>
    <t>Via Filippo Re, 8</t>
  </si>
  <si>
    <t>0522435761</t>
  </si>
  <si>
    <t>0522825339</t>
  </si>
  <si>
    <t>Via della Repubblica, 4</t>
  </si>
  <si>
    <t>0522855485</t>
  </si>
  <si>
    <t>0522223137</t>
  </si>
  <si>
    <t>Via Pascal, 81</t>
  </si>
  <si>
    <t>0522560255</t>
  </si>
  <si>
    <t>Via Matteotti, 7</t>
  </si>
  <si>
    <t>Superficie coperta da pulire</t>
  </si>
  <si>
    <t>Superficie scoperta (terrazzi, cortili, aree a verde) da pulire</t>
  </si>
  <si>
    <t>Via Dismano, 4758 - Pievesestina</t>
  </si>
  <si>
    <t>Via Dismano, 4820 - Pievesestina</t>
  </si>
  <si>
    <t>Via Ravennate, 2439 - Martorano</t>
  </si>
  <si>
    <t>Via Affò</t>
  </si>
  <si>
    <t>0522824607</t>
  </si>
  <si>
    <t>Via E. De Amicis, 32</t>
  </si>
  <si>
    <t>0522665154</t>
  </si>
  <si>
    <t>0522518555</t>
  </si>
  <si>
    <t>Via Cassala</t>
  </si>
  <si>
    <t>0522511328</t>
  </si>
  <si>
    <t>0522693271</t>
  </si>
  <si>
    <t>MONTECCHIO EMILIA</t>
  </si>
  <si>
    <t>0522864201</t>
  </si>
  <si>
    <t>Viale della Rocca</t>
  </si>
  <si>
    <t>0522857593</t>
  </si>
  <si>
    <t>Via don Pasquino Borghi, 2</t>
  </si>
  <si>
    <t>0522654218</t>
  </si>
  <si>
    <t>Via Gramsci</t>
  </si>
  <si>
    <t>CAMPAGNOLA EMILIA</t>
  </si>
  <si>
    <t>0522669167</t>
  </si>
  <si>
    <t>0522828217</t>
  </si>
  <si>
    <t>Via XX settembre, 10</t>
  </si>
  <si>
    <t>0522517384</t>
  </si>
  <si>
    <t>Via Matilde di Canossa</t>
  </si>
  <si>
    <t>CASTELNOVO NE'MONTI</t>
  </si>
  <si>
    <t>0522812062</t>
  </si>
  <si>
    <t>Strada Sant'Ilario, 28/C</t>
  </si>
  <si>
    <t>0522866198</t>
  </si>
  <si>
    <t>Istituto Comprensivo n° 3 di Imola</t>
  </si>
  <si>
    <t>Istituto Comprensivo n° 4 di Imola</t>
  </si>
  <si>
    <t>Istituto Comprensivo n° 5 di Imola</t>
  </si>
  <si>
    <t>Istituto Comprensivo n° 6 di Imola</t>
  </si>
  <si>
    <t>Via Athos Bellettini, 7</t>
  </si>
  <si>
    <t>CIVITELLA DI ROMAGNA</t>
  </si>
  <si>
    <t xml:space="preserve">Via A.Costa,18 - Cusercoli </t>
  </si>
  <si>
    <t>MERCATO SARACENO</t>
  </si>
  <si>
    <t>Viale Roma, 1</t>
  </si>
  <si>
    <t>MODENA</t>
  </si>
  <si>
    <t xml:space="preserve">MODENA </t>
  </si>
  <si>
    <t>Via Malagodi, 6</t>
  </si>
  <si>
    <t>0516836400</t>
  </si>
  <si>
    <t>Via Massarenti, 7</t>
  </si>
  <si>
    <t>0533711177</t>
  </si>
  <si>
    <t>0533313191</t>
  </si>
  <si>
    <t>Istituto Comprensivo "Kennedy"</t>
  </si>
  <si>
    <t>Istituto Comprensivo di Campagnola</t>
  </si>
  <si>
    <t>Istituto Comprensivo di Novellara</t>
  </si>
  <si>
    <t>Direzione Didattica 2° Circolo di Scandiano</t>
  </si>
  <si>
    <t>Liceo Scientifico "Moro"</t>
  </si>
  <si>
    <t>Istituto d'Istruzione Superiore "Ariosto - Spallanzani"</t>
  </si>
  <si>
    <t>Via Sgarzeria, 1</t>
  </si>
  <si>
    <t>Via del Carso, 7</t>
  </si>
  <si>
    <t>Via Scaccera</t>
  </si>
  <si>
    <t>Via Corni, 80</t>
  </si>
  <si>
    <t>Via Nicoli, 152</t>
  </si>
  <si>
    <t>Strada Contorno</t>
  </si>
  <si>
    <t>Via Magenta, 55</t>
  </si>
  <si>
    <t>Via S. Martino Mugnano, 185/01</t>
  </si>
  <si>
    <t>Via Marcello, 51</t>
  </si>
  <si>
    <t>Via Frescobaldi, 10</t>
  </si>
  <si>
    <t>Via Magazzeno</t>
  </si>
  <si>
    <t>Via Albertario</t>
  </si>
  <si>
    <t>Via Martiri di Fossoli</t>
  </si>
  <si>
    <t>Via Zanoni</t>
  </si>
  <si>
    <t>Via Goldoni, 40</t>
  </si>
  <si>
    <t>Via San Michele</t>
  </si>
  <si>
    <t>Via Valli, 32</t>
  </si>
  <si>
    <t>Via Luzzo, 64</t>
  </si>
  <si>
    <t>Via Pisano, 61</t>
  </si>
  <si>
    <t>Via Marchiona</t>
  </si>
  <si>
    <t>Via Montecarlo, 2/A</t>
  </si>
  <si>
    <t>Via Carbonieri, 40</t>
  </si>
  <si>
    <t>Via S.G.Bosco, 171</t>
  </si>
  <si>
    <t>Via La Spezia, 21</t>
  </si>
  <si>
    <t>Via Mazzini, 62</t>
  </si>
  <si>
    <t>Via Padova, 5</t>
  </si>
  <si>
    <t>Via Zanella, 7</t>
  </si>
  <si>
    <t>Via Quattro Ponti, 21</t>
  </si>
  <si>
    <t>Via XXVIII settembre, 4</t>
  </si>
  <si>
    <t>Via Amundsen, 70</t>
  </si>
  <si>
    <t>Via Sant'Anna, 103</t>
  </si>
  <si>
    <t>Via Villanova, 470</t>
  </si>
  <si>
    <t>Via Pomposiana, 54</t>
  </si>
  <si>
    <t>Via Albareto, 91</t>
  </si>
  <si>
    <t>Via Nonantolana, 265</t>
  </si>
  <si>
    <t>Via Albareto, 607/1</t>
  </si>
  <si>
    <t>Via Tintoretto, 22</t>
  </si>
  <si>
    <t>Via Pascoli</t>
  </si>
  <si>
    <t>Via Meloni di Quartirolo, 50</t>
  </si>
  <si>
    <t>Via Atena, 1</t>
  </si>
  <si>
    <t xml:space="preserve">Liceo Scientifico Statale Ulivi </t>
  </si>
  <si>
    <t>Istituto Magistrale Albertina Sanvitale</t>
  </si>
  <si>
    <t>Scuola primaria "Guareschi"</t>
  </si>
  <si>
    <t>Scuola Primaria ferrari di Langhirano</t>
  </si>
  <si>
    <t>Scuola dell'Infanzia Rodari di Langhirano</t>
  </si>
  <si>
    <t>Scuola dell'Infanzia di torrechiara</t>
  </si>
  <si>
    <t>Scuola Primaria Diaz di Lesignano de' Bagni</t>
  </si>
  <si>
    <t>Via Statale</t>
  </si>
  <si>
    <t>Via Saragozza, 100</t>
  </si>
  <si>
    <t>Via Baluardi, 2</t>
  </si>
  <si>
    <t>Via Rocca, 3</t>
  </si>
  <si>
    <t>Via Rocca, 5</t>
  </si>
  <si>
    <t>Via Centro, 881</t>
  </si>
  <si>
    <t>Via Fattibello</t>
  </si>
  <si>
    <t>Via Caiazzo</t>
  </si>
  <si>
    <t>Via A. Costa, 52</t>
  </si>
  <si>
    <t>Via Gambulaga/Masi, 5</t>
  </si>
  <si>
    <t>Via Cavour, 40</t>
  </si>
  <si>
    <t>Via S. D'Acquisto, 7</t>
  </si>
  <si>
    <t>Via Coronella, 2</t>
  </si>
  <si>
    <t>Via Cento, 131</t>
  </si>
  <si>
    <t>Via Cavicchini</t>
  </si>
  <si>
    <t>Piazza Forlanini, 1</t>
  </si>
  <si>
    <t>Via C. Ravera, 11</t>
  </si>
  <si>
    <t>Viale Leopardi, 64</t>
  </si>
  <si>
    <t>Via Resistenza</t>
  </si>
  <si>
    <t>Liceo Classico "Torricelli" + sez. Scient. Annessa</t>
  </si>
  <si>
    <t>Scuola primariaARGELATO</t>
  </si>
  <si>
    <t>Scuola primaria FUNO</t>
  </si>
  <si>
    <t>Scuola dell'infanzia FUNO</t>
  </si>
  <si>
    <t>PALESTRA scuola primaria FUNO</t>
  </si>
  <si>
    <t>Scuola dell'infanzia ARGELATO</t>
  </si>
  <si>
    <t>Succursale scuola secondaria di 1° grado  2 RISORGIMENTI</t>
  </si>
  <si>
    <t>Succursale scuola primaria CAPOLUOGO - COLLODI</t>
  </si>
  <si>
    <t>Scuola primaria SAN VITALE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</si>
</sst>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\-??_-;_-@_-"/>
    <numFmt numFmtId="179" formatCode="[hh]:mm:ss"/>
    <numFmt numFmtId="180" formatCode="_-* #,##0.0_-;\-* #,##0.0_-;_-* \-??_-;_-@_-"/>
    <numFmt numFmtId="181" formatCode="_-* #,##0_-;\-* #,##0_-;_-* \-??_-;_-@_-"/>
    <numFmt numFmtId="182" formatCode="#,##0.0"/>
    <numFmt numFmtId="183" formatCode="_-* #,##0.000_-;\-* #,##0.000_-;_-* \-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m:"/>
    <numFmt numFmtId="189" formatCode="_-* #,##0.0\ _€_-;\-* #,##0.0\ _€_-;_-* &quot;-&quot;\ _€_-;_-@_-"/>
    <numFmt numFmtId="190" formatCode="_-* #,##0.00\ _€_-;\-* #,##0.00\ _€_-;_-* &quot;-&quot;\ _€_-;_-@_-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78" fontId="0" fillId="0" borderId="0" applyFont="0" applyFill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9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178" fontId="1" fillId="2" borderId="0" xfId="17" applyFont="1" applyFill="1" applyBorder="1" applyAlignment="1" applyProtection="1">
      <alignment horizontal="right" vertical="center"/>
      <protection locked="0"/>
    </xf>
    <xf numFmtId="0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4" fontId="12" fillId="2" borderId="1" xfId="0" applyNumberFormat="1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90" fontId="12" fillId="2" borderId="0" xfId="18" applyNumberFormat="1" applyFont="1" applyFill="1" applyBorder="1" applyAlignment="1" applyProtection="1">
      <alignment horizontal="center" vertical="center"/>
      <protection locked="0"/>
    </xf>
    <xf numFmtId="1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49" fontId="1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49" fontId="1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2" borderId="1" xfId="17" applyNumberFormat="1" applyFont="1" applyFill="1" applyBorder="1" applyAlignment="1" applyProtection="1">
      <alignment horizontal="left" vertical="center" wrapText="1"/>
      <protection locked="0"/>
    </xf>
    <xf numFmtId="49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9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178" fontId="12" fillId="2" borderId="0" xfId="17" applyFont="1" applyFill="1" applyBorder="1" applyAlignment="1" applyProtection="1">
      <alignment horizontal="right" vertical="center"/>
      <protection locked="0"/>
    </xf>
    <xf numFmtId="0" fontId="14" fillId="2" borderId="3" xfId="0" applyFont="1" applyFill="1" applyBorder="1" applyAlignment="1" applyProtection="1">
      <alignment horizontal="right" vertical="center"/>
      <protection locked="0"/>
    </xf>
    <xf numFmtId="0" fontId="14" fillId="2" borderId="4" xfId="0" applyFont="1" applyFill="1" applyBorder="1" applyAlignment="1" applyProtection="1">
      <alignment horizontal="right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right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right" vertical="center"/>
      <protection locked="0"/>
    </xf>
    <xf numFmtId="0" fontId="12" fillId="2" borderId="7" xfId="0" applyFont="1" applyFill="1" applyBorder="1" applyAlignment="1" applyProtection="1">
      <alignment horizontal="right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right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3" fontId="12" fillId="2" borderId="8" xfId="0" applyNumberFormat="1" applyFont="1" applyFill="1" applyBorder="1" applyAlignment="1" applyProtection="1">
      <alignment horizontal="center" vertical="center"/>
      <protection locked="0"/>
    </xf>
    <xf numFmtId="3" fontId="12" fillId="2" borderId="8" xfId="0" applyNumberFormat="1" applyFont="1" applyFill="1" applyBorder="1" applyAlignment="1" applyProtection="1">
      <alignment horizontal="right" vertical="center"/>
      <protection locked="0"/>
    </xf>
    <xf numFmtId="4" fontId="12" fillId="2" borderId="8" xfId="0" applyNumberFormat="1" applyFont="1" applyFill="1" applyBorder="1" applyAlignment="1" applyProtection="1">
      <alignment horizontal="right" vertical="center"/>
      <protection locked="0"/>
    </xf>
    <xf numFmtId="3" fontId="12" fillId="2" borderId="8" xfId="0" applyNumberFormat="1" applyFont="1" applyFill="1" applyBorder="1" applyAlignment="1" applyProtection="1">
      <alignment horizontal="center"/>
      <protection locked="0"/>
    </xf>
    <xf numFmtId="4" fontId="12" fillId="2" borderId="8" xfId="0" applyNumberFormat="1" applyFont="1" applyFill="1" applyBorder="1" applyAlignment="1" applyProtection="1">
      <alignment horizontal="right"/>
      <protection locked="0"/>
    </xf>
    <xf numFmtId="3" fontId="12" fillId="2" borderId="9" xfId="0" applyNumberFormat="1" applyFont="1" applyFill="1" applyBorder="1" applyAlignment="1" applyProtection="1">
      <alignment horizontal="center" vertical="center"/>
      <protection locked="0"/>
    </xf>
    <xf numFmtId="4" fontId="12" fillId="2" borderId="9" xfId="0" applyNumberFormat="1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Border="1" applyAlignment="1" applyProtection="1">
      <alignment horizontal="right" vertical="center" wrapText="1"/>
      <protection locked="0"/>
    </xf>
    <xf numFmtId="0" fontId="14" fillId="2" borderId="0" xfId="0" applyFont="1" applyFill="1" applyBorder="1" applyAlignment="1" applyProtection="1">
      <alignment horizontal="right" vertical="center" wrapText="1"/>
      <protection locked="0"/>
    </xf>
    <xf numFmtId="178" fontId="12" fillId="2" borderId="1" xfId="17" applyFont="1" applyFill="1" applyBorder="1" applyAlignment="1" applyProtection="1">
      <alignment horizontal="right" vertical="center" wrapText="1"/>
      <protection locked="0"/>
    </xf>
    <xf numFmtId="178" fontId="14" fillId="2" borderId="0" xfId="17" applyFont="1" applyFill="1" applyBorder="1" applyAlignment="1" applyProtection="1">
      <alignment horizontal="right" vertical="center" wrapText="1"/>
      <protection locked="0"/>
    </xf>
    <xf numFmtId="178" fontId="14" fillId="2" borderId="1" xfId="17" applyFont="1" applyFill="1" applyBorder="1" applyAlignment="1" applyProtection="1">
      <alignment horizontal="right" vertical="center" wrapText="1"/>
      <protection locked="0"/>
    </xf>
    <xf numFmtId="4" fontId="14" fillId="2" borderId="1" xfId="17" applyNumberFormat="1" applyFont="1" applyFill="1" applyBorder="1" applyAlignment="1" applyProtection="1">
      <alignment horizontal="right" vertical="center" wrapText="1"/>
      <protection locked="0"/>
    </xf>
    <xf numFmtId="4" fontId="13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0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0" xfId="17" applyNumberFormat="1" applyFont="1" applyFill="1" applyBorder="1" applyAlignment="1" applyProtection="1">
      <alignment horizontal="right" vertical="center" wrapText="1"/>
      <protection locked="0"/>
    </xf>
    <xf numFmtId="3" fontId="14" fillId="2" borderId="1" xfId="17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17" applyNumberFormat="1" applyFont="1" applyFill="1" applyBorder="1" applyAlignment="1" applyProtection="1">
      <alignment horizontal="right" vertical="center" wrapText="1"/>
      <protection locked="0"/>
    </xf>
    <xf numFmtId="3" fontId="14" fillId="2" borderId="0" xfId="17" applyNumberFormat="1" applyFont="1" applyFill="1" applyBorder="1" applyAlignment="1" applyProtection="1">
      <alignment horizontal="right" vertical="center" wrapText="1"/>
      <protection locked="0"/>
    </xf>
    <xf numFmtId="3" fontId="14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17" applyNumberFormat="1" applyFont="1" applyFill="1" applyBorder="1" applyAlignment="1" applyProtection="1">
      <alignment horizontal="right" vertical="center"/>
      <protection locked="0"/>
    </xf>
    <xf numFmtId="3" fontId="12" fillId="2" borderId="0" xfId="17" applyNumberFormat="1" applyFont="1" applyFill="1" applyBorder="1" applyAlignment="1" applyProtection="1">
      <alignment horizontal="right" vertical="center"/>
      <protection locked="0"/>
    </xf>
    <xf numFmtId="3" fontId="14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0" xfId="18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ont="1" applyFill="1" applyBorder="1" applyAlignment="1" applyProtection="1">
      <alignment horizontal="center" vertical="center"/>
      <protection locked="0"/>
    </xf>
    <xf numFmtId="4" fontId="12" fillId="2" borderId="1" xfId="17" applyNumberFormat="1" applyFont="1" applyFill="1" applyBorder="1" applyAlignment="1" applyProtection="1">
      <alignment horizontal="right" vertical="center" wrapText="1"/>
      <protection locked="0"/>
    </xf>
    <xf numFmtId="4" fontId="1" fillId="2" borderId="0" xfId="17" applyNumberFormat="1" applyFont="1" applyFill="1" applyBorder="1" applyAlignment="1" applyProtection="1">
      <alignment horizontal="right" vertical="center"/>
      <protection locked="0"/>
    </xf>
    <xf numFmtId="4" fontId="12" fillId="2" borderId="0" xfId="17" applyNumberFormat="1" applyFont="1" applyFill="1" applyBorder="1" applyAlignment="1" applyProtection="1">
      <alignment horizontal="right" vertical="center"/>
      <protection locked="0"/>
    </xf>
    <xf numFmtId="4" fontId="12" fillId="2" borderId="0" xfId="0" applyNumberFormat="1" applyFont="1" applyFill="1" applyBorder="1" applyAlignment="1" applyProtection="1">
      <alignment horizontal="center" vertical="center"/>
      <protection locked="0"/>
    </xf>
    <xf numFmtId="4" fontId="14" fillId="2" borderId="0" xfId="0" applyNumberFormat="1" applyFont="1" applyFill="1" applyBorder="1" applyAlignment="1" applyProtection="1">
      <alignment horizontal="center" vertical="center"/>
      <protection locked="0"/>
    </xf>
    <xf numFmtId="4" fontId="12" fillId="2" borderId="0" xfId="18" applyNumberFormat="1" applyFont="1" applyFill="1" applyBorder="1" applyAlignment="1" applyProtection="1">
      <alignment horizontal="center" vertical="center"/>
      <protection locked="0"/>
    </xf>
    <xf numFmtId="4" fontId="0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3" fontId="12" fillId="2" borderId="6" xfId="0" applyNumberFormat="1" applyFont="1" applyFill="1" applyBorder="1" applyAlignment="1" applyProtection="1">
      <alignment horizontal="center" vertical="center"/>
      <protection locked="0"/>
    </xf>
    <xf numFmtId="3" fontId="12" fillId="2" borderId="7" xfId="0" applyNumberFormat="1" applyFont="1" applyFill="1" applyBorder="1" applyAlignment="1" applyProtection="1">
      <alignment horizontal="center" vertical="center"/>
      <protection locked="0"/>
    </xf>
    <xf numFmtId="3" fontId="12" fillId="2" borderId="6" xfId="0" applyNumberFormat="1" applyFont="1" applyFill="1" applyBorder="1" applyAlignment="1" applyProtection="1">
      <alignment horizontal="center"/>
      <protection locked="0"/>
    </xf>
    <xf numFmtId="3" fontId="12" fillId="2" borderId="7" xfId="0" applyNumberFormat="1" applyFont="1" applyFill="1" applyBorder="1" applyAlignment="1" applyProtection="1">
      <alignment horizontal="center"/>
      <protection locked="0"/>
    </xf>
    <xf numFmtId="3" fontId="12" fillId="2" borderId="10" xfId="0" applyNumberFormat="1" applyFont="1" applyFill="1" applyBorder="1" applyAlignment="1" applyProtection="1">
      <alignment horizontal="center" vertical="center"/>
      <protection locked="0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077"/>
  <sheetViews>
    <sheetView tabSelected="1" zoomScale="75" zoomScaleNormal="75" workbookViewId="0" topLeftCell="A1">
      <selection activeCell="F7" sqref="F7"/>
    </sheetView>
  </sheetViews>
  <sheetFormatPr defaultColWidth="9.140625" defaultRowHeight="12.75"/>
  <cols>
    <col min="1" max="1" width="31.57421875" style="19" bestFit="1" customWidth="1"/>
    <col min="2" max="2" width="9.57421875" style="2" customWidth="1"/>
    <col min="3" max="3" width="46.00390625" style="3" customWidth="1"/>
    <col min="4" max="4" width="32.00390625" style="4" customWidth="1"/>
    <col min="5" max="5" width="30.7109375" style="4" customWidth="1"/>
    <col min="6" max="6" width="22.140625" style="5" customWidth="1"/>
    <col min="7" max="7" width="27.140625" style="5" bestFit="1" customWidth="1"/>
    <col min="8" max="8" width="58.421875" style="4" customWidth="1"/>
    <col min="9" max="9" width="42.140625" style="6" bestFit="1" customWidth="1"/>
    <col min="10" max="10" width="30.57421875" style="6" customWidth="1"/>
    <col min="11" max="11" width="23.7109375" style="6" bestFit="1" customWidth="1"/>
    <col min="12" max="12" width="14.140625" style="4" customWidth="1"/>
    <col min="13" max="13" width="13.421875" style="4" customWidth="1"/>
    <col min="14" max="14" width="13.7109375" style="4" bestFit="1" customWidth="1"/>
    <col min="15" max="15" width="15.57421875" style="4" bestFit="1" customWidth="1"/>
    <col min="16" max="16384" width="9.140625" style="4" customWidth="1"/>
  </cols>
  <sheetData>
    <row r="4" spans="3:12" ht="23.25">
      <c r="C4" s="32"/>
      <c r="D4" s="67"/>
      <c r="E4" s="68" t="s">
        <v>1230</v>
      </c>
      <c r="K4" s="69" t="s">
        <v>1325</v>
      </c>
      <c r="L4" s="7"/>
    </row>
    <row r="5" spans="3:15" ht="12.75"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s="8" customFormat="1" ht="158.25" customHeight="1">
      <c r="A6" s="20"/>
      <c r="B6" s="23" t="s">
        <v>967</v>
      </c>
      <c r="C6" s="71" t="s">
        <v>1064</v>
      </c>
      <c r="D6" s="71" t="s">
        <v>1069</v>
      </c>
      <c r="E6" s="71" t="s">
        <v>1070</v>
      </c>
      <c r="F6" s="72" t="s">
        <v>489</v>
      </c>
      <c r="G6" s="72" t="s">
        <v>325</v>
      </c>
      <c r="H6" s="71" t="s">
        <v>1066</v>
      </c>
      <c r="I6" s="71" t="s">
        <v>1065</v>
      </c>
      <c r="J6" s="71" t="s">
        <v>1067</v>
      </c>
      <c r="K6" s="71" t="s">
        <v>1068</v>
      </c>
      <c r="L6" s="71" t="s">
        <v>1647</v>
      </c>
      <c r="M6" s="71" t="s">
        <v>1648</v>
      </c>
      <c r="N6" s="71" t="s">
        <v>1071</v>
      </c>
      <c r="O6" s="73" t="s">
        <v>1229</v>
      </c>
    </row>
    <row r="7" spans="1:15" s="8" customFormat="1" ht="18" customHeight="1">
      <c r="A7" s="20"/>
      <c r="B7" s="9"/>
      <c r="C7" s="10"/>
      <c r="D7" s="11"/>
      <c r="E7" s="11"/>
      <c r="F7" s="12"/>
      <c r="G7" s="12"/>
      <c r="H7" s="11"/>
      <c r="I7" s="11"/>
      <c r="J7" s="11"/>
      <c r="K7" s="11"/>
      <c r="L7" s="11"/>
      <c r="N7" s="11"/>
      <c r="O7" s="13"/>
    </row>
    <row r="8" spans="1:15" s="8" customFormat="1" ht="34.5" customHeight="1">
      <c r="A8" s="35"/>
      <c r="B8" s="35"/>
      <c r="C8" s="36" t="s">
        <v>811</v>
      </c>
      <c r="D8" s="35"/>
      <c r="E8" s="35"/>
      <c r="F8" s="43"/>
      <c r="G8" s="43"/>
      <c r="H8" s="35"/>
      <c r="I8" s="35"/>
      <c r="J8" s="35"/>
      <c r="K8" s="35"/>
      <c r="L8" s="35"/>
      <c r="M8" s="44"/>
      <c r="N8" s="35"/>
      <c r="O8" s="35"/>
    </row>
    <row r="9" spans="1:15" s="8" customFormat="1" ht="34.5" customHeight="1">
      <c r="A9" s="36" t="s">
        <v>811</v>
      </c>
      <c r="B9" s="45">
        <v>1</v>
      </c>
      <c r="C9" s="37" t="s">
        <v>131</v>
      </c>
      <c r="D9" s="37" t="s">
        <v>183</v>
      </c>
      <c r="E9" s="37" t="s">
        <v>184</v>
      </c>
      <c r="F9" s="38" t="s">
        <v>185</v>
      </c>
      <c r="G9" s="38" t="s">
        <v>78</v>
      </c>
      <c r="H9" s="37" t="s">
        <v>1766</v>
      </c>
      <c r="I9" s="28" t="s">
        <v>1257</v>
      </c>
      <c r="J9" s="37" t="s">
        <v>1256</v>
      </c>
      <c r="K9" s="38" t="s">
        <v>1494</v>
      </c>
      <c r="L9" s="74">
        <v>991</v>
      </c>
      <c r="M9" s="74">
        <v>0</v>
      </c>
      <c r="N9" s="74">
        <f aca="true" t="shared" si="0" ref="N9:N40">L9+M9</f>
        <v>991</v>
      </c>
      <c r="O9" s="84"/>
    </row>
    <row r="10" spans="1:15" s="8" customFormat="1" ht="34.5" customHeight="1">
      <c r="A10" s="36" t="s">
        <v>811</v>
      </c>
      <c r="B10" s="45">
        <v>2</v>
      </c>
      <c r="C10" s="37" t="s">
        <v>131</v>
      </c>
      <c r="D10" s="37" t="s">
        <v>183</v>
      </c>
      <c r="E10" s="37" t="s">
        <v>184</v>
      </c>
      <c r="F10" s="38" t="s">
        <v>185</v>
      </c>
      <c r="G10" s="38" t="s">
        <v>78</v>
      </c>
      <c r="H10" s="37" t="s">
        <v>1767</v>
      </c>
      <c r="I10" s="28" t="s">
        <v>1258</v>
      </c>
      <c r="J10" s="37" t="s">
        <v>1256</v>
      </c>
      <c r="K10" s="38" t="s">
        <v>1495</v>
      </c>
      <c r="L10" s="74">
        <v>1448</v>
      </c>
      <c r="M10" s="74">
        <v>0</v>
      </c>
      <c r="N10" s="74">
        <f t="shared" si="0"/>
        <v>1448</v>
      </c>
      <c r="O10" s="84"/>
    </row>
    <row r="11" spans="1:15" s="8" customFormat="1" ht="34.5" customHeight="1">
      <c r="A11" s="36" t="s">
        <v>811</v>
      </c>
      <c r="B11" s="45">
        <v>3</v>
      </c>
      <c r="C11" s="37" t="s">
        <v>131</v>
      </c>
      <c r="D11" s="37" t="s">
        <v>183</v>
      </c>
      <c r="E11" s="37" t="s">
        <v>184</v>
      </c>
      <c r="F11" s="38" t="s">
        <v>185</v>
      </c>
      <c r="G11" s="38" t="s">
        <v>767</v>
      </c>
      <c r="H11" s="37" t="s">
        <v>1768</v>
      </c>
      <c r="I11" s="28" t="s">
        <v>1259</v>
      </c>
      <c r="J11" s="37" t="s">
        <v>1256</v>
      </c>
      <c r="K11" s="38" t="s">
        <v>1496</v>
      </c>
      <c r="L11" s="74">
        <v>576</v>
      </c>
      <c r="M11" s="74">
        <v>0</v>
      </c>
      <c r="N11" s="74">
        <f t="shared" si="0"/>
        <v>576</v>
      </c>
      <c r="O11" s="84"/>
    </row>
    <row r="12" spans="1:15" s="8" customFormat="1" ht="34.5" customHeight="1">
      <c r="A12" s="36" t="s">
        <v>811</v>
      </c>
      <c r="B12" s="45">
        <v>4</v>
      </c>
      <c r="C12" s="37" t="s">
        <v>131</v>
      </c>
      <c r="D12" s="37" t="s">
        <v>183</v>
      </c>
      <c r="E12" s="37" t="s">
        <v>184</v>
      </c>
      <c r="F12" s="38" t="s">
        <v>185</v>
      </c>
      <c r="G12" s="38" t="s">
        <v>78</v>
      </c>
      <c r="H12" s="37" t="s">
        <v>1769</v>
      </c>
      <c r="I12" s="28" t="s">
        <v>1260</v>
      </c>
      <c r="J12" s="37" t="s">
        <v>1256</v>
      </c>
      <c r="K12" s="38" t="s">
        <v>320</v>
      </c>
      <c r="L12" s="74">
        <v>766</v>
      </c>
      <c r="M12" s="74">
        <v>0</v>
      </c>
      <c r="N12" s="74">
        <f t="shared" si="0"/>
        <v>766</v>
      </c>
      <c r="O12" s="84"/>
    </row>
    <row r="13" spans="1:15" s="8" customFormat="1" ht="34.5" customHeight="1">
      <c r="A13" s="36" t="s">
        <v>811</v>
      </c>
      <c r="B13" s="45">
        <v>5</v>
      </c>
      <c r="C13" s="37" t="s">
        <v>131</v>
      </c>
      <c r="D13" s="37" t="s">
        <v>183</v>
      </c>
      <c r="E13" s="37" t="s">
        <v>184</v>
      </c>
      <c r="F13" s="38" t="s">
        <v>185</v>
      </c>
      <c r="G13" s="38" t="s">
        <v>767</v>
      </c>
      <c r="H13" s="37" t="s">
        <v>1770</v>
      </c>
      <c r="I13" s="28" t="s">
        <v>1261</v>
      </c>
      <c r="J13" s="37" t="s">
        <v>1256</v>
      </c>
      <c r="K13" s="38" t="s">
        <v>1497</v>
      </c>
      <c r="L13" s="74">
        <v>360</v>
      </c>
      <c r="M13" s="74">
        <v>0</v>
      </c>
      <c r="N13" s="74">
        <f t="shared" si="0"/>
        <v>360</v>
      </c>
      <c r="O13" s="84"/>
    </row>
    <row r="14" spans="1:15" s="8" customFormat="1" ht="34.5" customHeight="1">
      <c r="A14" s="36" t="s">
        <v>811</v>
      </c>
      <c r="B14" s="45">
        <v>6</v>
      </c>
      <c r="C14" s="37" t="s">
        <v>956</v>
      </c>
      <c r="D14" s="37" t="s">
        <v>500</v>
      </c>
      <c r="E14" s="37" t="s">
        <v>136</v>
      </c>
      <c r="F14" s="38" t="s">
        <v>137</v>
      </c>
      <c r="G14" s="38" t="s">
        <v>78</v>
      </c>
      <c r="H14" s="37" t="s">
        <v>921</v>
      </c>
      <c r="I14" s="28" t="s">
        <v>500</v>
      </c>
      <c r="J14" s="37" t="s">
        <v>436</v>
      </c>
      <c r="K14" s="38" t="s">
        <v>1498</v>
      </c>
      <c r="L14" s="74">
        <v>1745</v>
      </c>
      <c r="M14" s="74">
        <v>0</v>
      </c>
      <c r="N14" s="74">
        <f t="shared" si="0"/>
        <v>1745</v>
      </c>
      <c r="O14" s="84"/>
    </row>
    <row r="15" spans="1:15" s="8" customFormat="1" ht="34.5" customHeight="1">
      <c r="A15" s="36" t="s">
        <v>811</v>
      </c>
      <c r="B15" s="45">
        <v>7</v>
      </c>
      <c r="C15" s="37" t="s">
        <v>956</v>
      </c>
      <c r="D15" s="37" t="s">
        <v>500</v>
      </c>
      <c r="E15" s="37" t="s">
        <v>136</v>
      </c>
      <c r="F15" s="38" t="s">
        <v>137</v>
      </c>
      <c r="G15" s="38" t="s">
        <v>767</v>
      </c>
      <c r="H15" s="37" t="s">
        <v>918</v>
      </c>
      <c r="I15" s="28" t="s">
        <v>501</v>
      </c>
      <c r="J15" s="37" t="s">
        <v>436</v>
      </c>
      <c r="K15" s="38" t="s">
        <v>1499</v>
      </c>
      <c r="L15" s="74">
        <v>486</v>
      </c>
      <c r="M15" s="74">
        <v>0</v>
      </c>
      <c r="N15" s="74">
        <f t="shared" si="0"/>
        <v>486</v>
      </c>
      <c r="O15" s="84"/>
    </row>
    <row r="16" spans="1:15" s="8" customFormat="1" ht="34.5" customHeight="1">
      <c r="A16" s="36" t="s">
        <v>811</v>
      </c>
      <c r="B16" s="45">
        <v>8</v>
      </c>
      <c r="C16" s="37" t="s">
        <v>956</v>
      </c>
      <c r="D16" s="37" t="s">
        <v>500</v>
      </c>
      <c r="E16" s="37" t="s">
        <v>136</v>
      </c>
      <c r="F16" s="38" t="s">
        <v>137</v>
      </c>
      <c r="G16" s="38" t="s">
        <v>78</v>
      </c>
      <c r="H16" s="37" t="s">
        <v>919</v>
      </c>
      <c r="I16" s="28" t="s">
        <v>502</v>
      </c>
      <c r="J16" s="37" t="s">
        <v>436</v>
      </c>
      <c r="K16" s="38" t="s">
        <v>1500</v>
      </c>
      <c r="L16" s="74">
        <v>1694</v>
      </c>
      <c r="M16" s="74">
        <v>0</v>
      </c>
      <c r="N16" s="74">
        <f t="shared" si="0"/>
        <v>1694</v>
      </c>
      <c r="O16" s="84"/>
    </row>
    <row r="17" spans="1:15" s="8" customFormat="1" ht="34.5" customHeight="1">
      <c r="A17" s="36" t="s">
        <v>811</v>
      </c>
      <c r="B17" s="45">
        <v>9</v>
      </c>
      <c r="C17" s="37" t="s">
        <v>956</v>
      </c>
      <c r="D17" s="37" t="s">
        <v>500</v>
      </c>
      <c r="E17" s="37" t="s">
        <v>136</v>
      </c>
      <c r="F17" s="38" t="s">
        <v>137</v>
      </c>
      <c r="G17" s="38" t="s">
        <v>78</v>
      </c>
      <c r="H17" s="37" t="s">
        <v>920</v>
      </c>
      <c r="I17" s="28" t="s">
        <v>864</v>
      </c>
      <c r="J17" s="37" t="s">
        <v>436</v>
      </c>
      <c r="K17" s="38" t="s">
        <v>1501</v>
      </c>
      <c r="L17" s="74">
        <v>3787</v>
      </c>
      <c r="M17" s="74">
        <v>0</v>
      </c>
      <c r="N17" s="74">
        <f t="shared" si="0"/>
        <v>3787</v>
      </c>
      <c r="O17" s="84"/>
    </row>
    <row r="18" spans="1:15" s="8" customFormat="1" ht="34.5" customHeight="1">
      <c r="A18" s="36" t="s">
        <v>811</v>
      </c>
      <c r="B18" s="45">
        <v>10</v>
      </c>
      <c r="C18" s="37" t="s">
        <v>957</v>
      </c>
      <c r="D18" s="37" t="s">
        <v>138</v>
      </c>
      <c r="E18" s="37" t="s">
        <v>136</v>
      </c>
      <c r="F18" s="38" t="s">
        <v>139</v>
      </c>
      <c r="G18" s="38" t="s">
        <v>78</v>
      </c>
      <c r="H18" s="37" t="s">
        <v>1221</v>
      </c>
      <c r="I18" s="28" t="s">
        <v>865</v>
      </c>
      <c r="J18" s="37" t="s">
        <v>436</v>
      </c>
      <c r="K18" s="38" t="s">
        <v>1502</v>
      </c>
      <c r="L18" s="74">
        <v>1522</v>
      </c>
      <c r="M18" s="74">
        <v>0</v>
      </c>
      <c r="N18" s="74">
        <f t="shared" si="0"/>
        <v>1522</v>
      </c>
      <c r="O18" s="84"/>
    </row>
    <row r="19" spans="1:15" s="8" customFormat="1" ht="34.5" customHeight="1">
      <c r="A19" s="36" t="s">
        <v>811</v>
      </c>
      <c r="B19" s="45">
        <v>11</v>
      </c>
      <c r="C19" s="37" t="s">
        <v>957</v>
      </c>
      <c r="D19" s="37" t="s">
        <v>138</v>
      </c>
      <c r="E19" s="37" t="s">
        <v>136</v>
      </c>
      <c r="F19" s="38" t="s">
        <v>139</v>
      </c>
      <c r="G19" s="38" t="s">
        <v>78</v>
      </c>
      <c r="H19" s="37" t="s">
        <v>1222</v>
      </c>
      <c r="I19" s="28" t="s">
        <v>866</v>
      </c>
      <c r="J19" s="37" t="s">
        <v>436</v>
      </c>
      <c r="K19" s="38" t="s">
        <v>1503</v>
      </c>
      <c r="L19" s="74">
        <v>1459</v>
      </c>
      <c r="M19" s="74">
        <v>0</v>
      </c>
      <c r="N19" s="74">
        <f t="shared" si="0"/>
        <v>1459</v>
      </c>
      <c r="O19" s="84"/>
    </row>
    <row r="20" spans="1:15" s="8" customFormat="1" ht="34.5" customHeight="1">
      <c r="A20" s="36" t="s">
        <v>811</v>
      </c>
      <c r="B20" s="45">
        <v>12</v>
      </c>
      <c r="C20" s="37" t="s">
        <v>957</v>
      </c>
      <c r="D20" s="37" t="s">
        <v>138</v>
      </c>
      <c r="E20" s="37" t="s">
        <v>136</v>
      </c>
      <c r="F20" s="38" t="s">
        <v>139</v>
      </c>
      <c r="G20" s="38" t="s">
        <v>78</v>
      </c>
      <c r="H20" s="37" t="s">
        <v>1223</v>
      </c>
      <c r="I20" s="28" t="s">
        <v>867</v>
      </c>
      <c r="J20" s="37" t="s">
        <v>436</v>
      </c>
      <c r="K20" s="38" t="s">
        <v>1504</v>
      </c>
      <c r="L20" s="74">
        <v>905</v>
      </c>
      <c r="M20" s="74">
        <v>0</v>
      </c>
      <c r="N20" s="74">
        <f t="shared" si="0"/>
        <v>905</v>
      </c>
      <c r="O20" s="84"/>
    </row>
    <row r="21" spans="1:15" s="8" customFormat="1" ht="34.5" customHeight="1">
      <c r="A21" s="36" t="s">
        <v>811</v>
      </c>
      <c r="B21" s="45">
        <v>13</v>
      </c>
      <c r="C21" s="37" t="s">
        <v>957</v>
      </c>
      <c r="D21" s="37" t="s">
        <v>138</v>
      </c>
      <c r="E21" s="37" t="s">
        <v>136</v>
      </c>
      <c r="F21" s="38" t="s">
        <v>139</v>
      </c>
      <c r="G21" s="38" t="s">
        <v>78</v>
      </c>
      <c r="H21" s="37" t="s">
        <v>1224</v>
      </c>
      <c r="I21" s="28" t="s">
        <v>868</v>
      </c>
      <c r="J21" s="37" t="s">
        <v>436</v>
      </c>
      <c r="K21" s="38" t="s">
        <v>1505</v>
      </c>
      <c r="L21" s="74">
        <v>1709</v>
      </c>
      <c r="M21" s="74">
        <v>0</v>
      </c>
      <c r="N21" s="74">
        <f t="shared" si="0"/>
        <v>1709</v>
      </c>
      <c r="O21" s="84"/>
    </row>
    <row r="22" spans="1:15" s="8" customFormat="1" ht="34.5" customHeight="1">
      <c r="A22" s="36" t="s">
        <v>811</v>
      </c>
      <c r="B22" s="45">
        <v>14</v>
      </c>
      <c r="C22" s="37" t="s">
        <v>958</v>
      </c>
      <c r="D22" s="37" t="s">
        <v>140</v>
      </c>
      <c r="E22" s="37" t="s">
        <v>136</v>
      </c>
      <c r="F22" s="38" t="s">
        <v>141</v>
      </c>
      <c r="G22" s="38" t="s">
        <v>78</v>
      </c>
      <c r="H22" s="37" t="s">
        <v>1225</v>
      </c>
      <c r="I22" s="28" t="s">
        <v>869</v>
      </c>
      <c r="J22" s="37" t="s">
        <v>436</v>
      </c>
      <c r="K22" s="38" t="s">
        <v>1506</v>
      </c>
      <c r="L22" s="74">
        <v>2457</v>
      </c>
      <c r="M22" s="74">
        <v>0</v>
      </c>
      <c r="N22" s="74">
        <f t="shared" si="0"/>
        <v>2457</v>
      </c>
      <c r="O22" s="84"/>
    </row>
    <row r="23" spans="1:15" s="8" customFormat="1" ht="34.5" customHeight="1">
      <c r="A23" s="36" t="s">
        <v>811</v>
      </c>
      <c r="B23" s="45">
        <v>15</v>
      </c>
      <c r="C23" s="37" t="s">
        <v>958</v>
      </c>
      <c r="D23" s="37" t="s">
        <v>140</v>
      </c>
      <c r="E23" s="37" t="s">
        <v>136</v>
      </c>
      <c r="F23" s="38" t="s">
        <v>141</v>
      </c>
      <c r="G23" s="38" t="s">
        <v>78</v>
      </c>
      <c r="H23" s="37" t="s">
        <v>1231</v>
      </c>
      <c r="I23" s="28" t="s">
        <v>870</v>
      </c>
      <c r="J23" s="37" t="s">
        <v>436</v>
      </c>
      <c r="K23" s="38" t="s">
        <v>1507</v>
      </c>
      <c r="L23" s="74">
        <v>2166</v>
      </c>
      <c r="M23" s="74">
        <v>0</v>
      </c>
      <c r="N23" s="74">
        <f t="shared" si="0"/>
        <v>2166</v>
      </c>
      <c r="O23" s="84"/>
    </row>
    <row r="24" spans="1:15" s="8" customFormat="1" ht="34.5" customHeight="1">
      <c r="A24" s="36" t="s">
        <v>811</v>
      </c>
      <c r="B24" s="45">
        <v>16</v>
      </c>
      <c r="C24" s="37" t="s">
        <v>958</v>
      </c>
      <c r="D24" s="37" t="s">
        <v>140</v>
      </c>
      <c r="E24" s="37" t="s">
        <v>136</v>
      </c>
      <c r="F24" s="38" t="s">
        <v>141</v>
      </c>
      <c r="G24" s="38" t="s">
        <v>78</v>
      </c>
      <c r="H24" s="37" t="s">
        <v>1232</v>
      </c>
      <c r="I24" s="28" t="s">
        <v>871</v>
      </c>
      <c r="J24" s="37" t="s">
        <v>436</v>
      </c>
      <c r="K24" s="38" t="s">
        <v>1508</v>
      </c>
      <c r="L24" s="74">
        <v>1383</v>
      </c>
      <c r="M24" s="74">
        <v>0</v>
      </c>
      <c r="N24" s="74">
        <f t="shared" si="0"/>
        <v>1383</v>
      </c>
      <c r="O24" s="84"/>
    </row>
    <row r="25" spans="1:15" s="8" customFormat="1" ht="34.5" customHeight="1">
      <c r="A25" s="36" t="s">
        <v>811</v>
      </c>
      <c r="B25" s="45">
        <v>17</v>
      </c>
      <c r="C25" s="37" t="s">
        <v>959</v>
      </c>
      <c r="D25" s="37" t="s">
        <v>872</v>
      </c>
      <c r="E25" s="37" t="s">
        <v>136</v>
      </c>
      <c r="F25" s="38" t="s">
        <v>1477</v>
      </c>
      <c r="G25" s="38" t="s">
        <v>78</v>
      </c>
      <c r="H25" s="37" t="s">
        <v>1233</v>
      </c>
      <c r="I25" s="28" t="s">
        <v>872</v>
      </c>
      <c r="J25" s="37" t="s">
        <v>436</v>
      </c>
      <c r="K25" s="38" t="s">
        <v>1509</v>
      </c>
      <c r="L25" s="74">
        <v>3192</v>
      </c>
      <c r="M25" s="74">
        <v>0</v>
      </c>
      <c r="N25" s="74">
        <f t="shared" si="0"/>
        <v>3192</v>
      </c>
      <c r="O25" s="84"/>
    </row>
    <row r="26" spans="1:15" s="8" customFormat="1" ht="34.5" customHeight="1">
      <c r="A26" s="36" t="s">
        <v>811</v>
      </c>
      <c r="B26" s="45">
        <v>18</v>
      </c>
      <c r="C26" s="37" t="s">
        <v>959</v>
      </c>
      <c r="D26" s="37" t="s">
        <v>872</v>
      </c>
      <c r="E26" s="37" t="s">
        <v>136</v>
      </c>
      <c r="F26" s="38" t="s">
        <v>1477</v>
      </c>
      <c r="G26" s="38" t="s">
        <v>78</v>
      </c>
      <c r="H26" s="37" t="s">
        <v>908</v>
      </c>
      <c r="I26" s="28" t="s">
        <v>873</v>
      </c>
      <c r="J26" s="37" t="s">
        <v>436</v>
      </c>
      <c r="K26" s="38" t="s">
        <v>1510</v>
      </c>
      <c r="L26" s="74">
        <v>2314</v>
      </c>
      <c r="M26" s="74">
        <v>0</v>
      </c>
      <c r="N26" s="74">
        <f t="shared" si="0"/>
        <v>2314</v>
      </c>
      <c r="O26" s="84"/>
    </row>
    <row r="27" spans="1:15" s="8" customFormat="1" ht="34.5" customHeight="1">
      <c r="A27" s="36" t="s">
        <v>811</v>
      </c>
      <c r="B27" s="45">
        <v>19</v>
      </c>
      <c r="C27" s="37" t="s">
        <v>959</v>
      </c>
      <c r="D27" s="37" t="s">
        <v>872</v>
      </c>
      <c r="E27" s="37" t="s">
        <v>136</v>
      </c>
      <c r="F27" s="38" t="s">
        <v>1477</v>
      </c>
      <c r="G27" s="38" t="s">
        <v>78</v>
      </c>
      <c r="H27" s="37" t="s">
        <v>909</v>
      </c>
      <c r="I27" s="28" t="s">
        <v>874</v>
      </c>
      <c r="J27" s="37" t="s">
        <v>436</v>
      </c>
      <c r="K27" s="38" t="s">
        <v>1511</v>
      </c>
      <c r="L27" s="74">
        <v>1143</v>
      </c>
      <c r="M27" s="74">
        <v>0</v>
      </c>
      <c r="N27" s="74">
        <f t="shared" si="0"/>
        <v>1143</v>
      </c>
      <c r="O27" s="84"/>
    </row>
    <row r="28" spans="1:15" s="8" customFormat="1" ht="34.5" customHeight="1">
      <c r="A28" s="36" t="s">
        <v>811</v>
      </c>
      <c r="B28" s="45">
        <v>20</v>
      </c>
      <c r="C28" s="37" t="s">
        <v>960</v>
      </c>
      <c r="D28" s="37" t="s">
        <v>558</v>
      </c>
      <c r="E28" s="37" t="s">
        <v>136</v>
      </c>
      <c r="F28" s="38" t="s">
        <v>142</v>
      </c>
      <c r="G28" s="38" t="s">
        <v>78</v>
      </c>
      <c r="H28" s="37" t="s">
        <v>910</v>
      </c>
      <c r="I28" s="28" t="s">
        <v>875</v>
      </c>
      <c r="J28" s="37" t="s">
        <v>436</v>
      </c>
      <c r="K28" s="38" t="s">
        <v>1512</v>
      </c>
      <c r="L28" s="74">
        <v>1810</v>
      </c>
      <c r="M28" s="74">
        <v>0</v>
      </c>
      <c r="N28" s="74">
        <f t="shared" si="0"/>
        <v>1810</v>
      </c>
      <c r="O28" s="84"/>
    </row>
    <row r="29" spans="1:15" s="8" customFormat="1" ht="34.5" customHeight="1">
      <c r="A29" s="36" t="s">
        <v>811</v>
      </c>
      <c r="B29" s="45">
        <v>21</v>
      </c>
      <c r="C29" s="37" t="s">
        <v>960</v>
      </c>
      <c r="D29" s="37" t="s">
        <v>558</v>
      </c>
      <c r="E29" s="37" t="s">
        <v>136</v>
      </c>
      <c r="F29" s="38" t="s">
        <v>142</v>
      </c>
      <c r="G29" s="38" t="s">
        <v>78</v>
      </c>
      <c r="H29" s="37" t="s">
        <v>911</v>
      </c>
      <c r="I29" s="28" t="s">
        <v>876</v>
      </c>
      <c r="J29" s="37" t="s">
        <v>436</v>
      </c>
      <c r="K29" s="38" t="s">
        <v>1513</v>
      </c>
      <c r="L29" s="74">
        <v>1330</v>
      </c>
      <c r="M29" s="74">
        <v>0</v>
      </c>
      <c r="N29" s="74">
        <f t="shared" si="0"/>
        <v>1330</v>
      </c>
      <c r="O29" s="84"/>
    </row>
    <row r="30" spans="1:15" s="8" customFormat="1" ht="34.5" customHeight="1">
      <c r="A30" s="36" t="s">
        <v>811</v>
      </c>
      <c r="B30" s="45">
        <v>22</v>
      </c>
      <c r="C30" s="37" t="s">
        <v>961</v>
      </c>
      <c r="D30" s="37" t="s">
        <v>846</v>
      </c>
      <c r="E30" s="37" t="s">
        <v>136</v>
      </c>
      <c r="F30" s="38" t="s">
        <v>143</v>
      </c>
      <c r="G30" s="38" t="s">
        <v>78</v>
      </c>
      <c r="H30" s="37" t="s">
        <v>912</v>
      </c>
      <c r="I30" s="28" t="s">
        <v>877</v>
      </c>
      <c r="J30" s="37" t="s">
        <v>436</v>
      </c>
      <c r="K30" s="38" t="s">
        <v>1514</v>
      </c>
      <c r="L30" s="74">
        <v>1187</v>
      </c>
      <c r="M30" s="74">
        <v>0</v>
      </c>
      <c r="N30" s="74">
        <f t="shared" si="0"/>
        <v>1187</v>
      </c>
      <c r="O30" s="84"/>
    </row>
    <row r="31" spans="1:15" s="8" customFormat="1" ht="34.5" customHeight="1">
      <c r="A31" s="36" t="s">
        <v>811</v>
      </c>
      <c r="B31" s="45">
        <v>23</v>
      </c>
      <c r="C31" s="37" t="s">
        <v>961</v>
      </c>
      <c r="D31" s="37" t="s">
        <v>846</v>
      </c>
      <c r="E31" s="37" t="s">
        <v>136</v>
      </c>
      <c r="F31" s="38" t="s">
        <v>143</v>
      </c>
      <c r="G31" s="38" t="s">
        <v>78</v>
      </c>
      <c r="H31" s="37" t="s">
        <v>913</v>
      </c>
      <c r="I31" s="28" t="s">
        <v>878</v>
      </c>
      <c r="J31" s="37" t="s">
        <v>436</v>
      </c>
      <c r="K31" s="38" t="s">
        <v>1515</v>
      </c>
      <c r="L31" s="74">
        <v>2050</v>
      </c>
      <c r="M31" s="74">
        <v>0</v>
      </c>
      <c r="N31" s="74">
        <f t="shared" si="0"/>
        <v>2050</v>
      </c>
      <c r="O31" s="84"/>
    </row>
    <row r="32" spans="1:15" s="8" customFormat="1" ht="34.5" customHeight="1">
      <c r="A32" s="36" t="s">
        <v>811</v>
      </c>
      <c r="B32" s="45">
        <v>24</v>
      </c>
      <c r="C32" s="37" t="s">
        <v>961</v>
      </c>
      <c r="D32" s="37" t="s">
        <v>846</v>
      </c>
      <c r="E32" s="37" t="s">
        <v>136</v>
      </c>
      <c r="F32" s="38" t="s">
        <v>143</v>
      </c>
      <c r="G32" s="38" t="s">
        <v>78</v>
      </c>
      <c r="H32" s="37" t="s">
        <v>914</v>
      </c>
      <c r="I32" s="28" t="s">
        <v>846</v>
      </c>
      <c r="J32" s="37" t="s">
        <v>436</v>
      </c>
      <c r="K32" s="38" t="s">
        <v>1516</v>
      </c>
      <c r="L32" s="74">
        <v>1290</v>
      </c>
      <c r="M32" s="74">
        <v>0</v>
      </c>
      <c r="N32" s="74">
        <f t="shared" si="0"/>
        <v>1290</v>
      </c>
      <c r="O32" s="84"/>
    </row>
    <row r="33" spans="1:15" s="8" customFormat="1" ht="34.5" customHeight="1">
      <c r="A33" s="36" t="s">
        <v>811</v>
      </c>
      <c r="B33" s="45">
        <v>25</v>
      </c>
      <c r="C33" s="37" t="s">
        <v>961</v>
      </c>
      <c r="D33" s="37" t="s">
        <v>846</v>
      </c>
      <c r="E33" s="37" t="s">
        <v>136</v>
      </c>
      <c r="F33" s="38" t="s">
        <v>143</v>
      </c>
      <c r="G33" s="38" t="s">
        <v>78</v>
      </c>
      <c r="H33" s="37" t="s">
        <v>915</v>
      </c>
      <c r="I33" s="28" t="s">
        <v>847</v>
      </c>
      <c r="J33" s="37" t="s">
        <v>436</v>
      </c>
      <c r="K33" s="38" t="s">
        <v>1517</v>
      </c>
      <c r="L33" s="74">
        <v>1999</v>
      </c>
      <c r="M33" s="74">
        <v>0</v>
      </c>
      <c r="N33" s="74">
        <f t="shared" si="0"/>
        <v>1999</v>
      </c>
      <c r="O33" s="84"/>
    </row>
    <row r="34" spans="1:15" s="8" customFormat="1" ht="34.5" customHeight="1">
      <c r="A34" s="36" t="s">
        <v>811</v>
      </c>
      <c r="B34" s="45">
        <v>26</v>
      </c>
      <c r="C34" s="37" t="s">
        <v>962</v>
      </c>
      <c r="D34" s="37" t="s">
        <v>144</v>
      </c>
      <c r="E34" s="37" t="s">
        <v>136</v>
      </c>
      <c r="F34" s="38" t="s">
        <v>145</v>
      </c>
      <c r="G34" s="38" t="s">
        <v>78</v>
      </c>
      <c r="H34" s="37" t="s">
        <v>916</v>
      </c>
      <c r="I34" s="28" t="s">
        <v>573</v>
      </c>
      <c r="J34" s="37" t="s">
        <v>436</v>
      </c>
      <c r="K34" s="38" t="s">
        <v>1518</v>
      </c>
      <c r="L34" s="74">
        <v>2007</v>
      </c>
      <c r="M34" s="74">
        <v>0</v>
      </c>
      <c r="N34" s="74">
        <f t="shared" si="0"/>
        <v>2007</v>
      </c>
      <c r="O34" s="84"/>
    </row>
    <row r="35" spans="1:15" s="8" customFormat="1" ht="34.5" customHeight="1">
      <c r="A35" s="36" t="s">
        <v>811</v>
      </c>
      <c r="B35" s="45">
        <v>27</v>
      </c>
      <c r="C35" s="37" t="s">
        <v>962</v>
      </c>
      <c r="D35" s="37" t="s">
        <v>144</v>
      </c>
      <c r="E35" s="37" t="s">
        <v>136</v>
      </c>
      <c r="F35" s="38" t="s">
        <v>145</v>
      </c>
      <c r="G35" s="38" t="s">
        <v>78</v>
      </c>
      <c r="H35" s="37" t="s">
        <v>1420</v>
      </c>
      <c r="I35" s="28" t="s">
        <v>574</v>
      </c>
      <c r="J35" s="37" t="s">
        <v>436</v>
      </c>
      <c r="K35" s="38" t="s">
        <v>315</v>
      </c>
      <c r="L35" s="74">
        <v>2216</v>
      </c>
      <c r="M35" s="74">
        <v>0</v>
      </c>
      <c r="N35" s="74">
        <f t="shared" si="0"/>
        <v>2216</v>
      </c>
      <c r="O35" s="84"/>
    </row>
    <row r="36" spans="1:15" s="8" customFormat="1" ht="34.5" customHeight="1">
      <c r="A36" s="36" t="s">
        <v>811</v>
      </c>
      <c r="B36" s="45">
        <v>28</v>
      </c>
      <c r="C36" s="37" t="s">
        <v>962</v>
      </c>
      <c r="D36" s="37" t="s">
        <v>144</v>
      </c>
      <c r="E36" s="37" t="s">
        <v>136</v>
      </c>
      <c r="F36" s="38" t="s">
        <v>145</v>
      </c>
      <c r="G36" s="38" t="s">
        <v>78</v>
      </c>
      <c r="H36" s="37" t="s">
        <v>917</v>
      </c>
      <c r="I36" s="28" t="s">
        <v>575</v>
      </c>
      <c r="J36" s="37" t="s">
        <v>436</v>
      </c>
      <c r="K36" s="38" t="s">
        <v>1519</v>
      </c>
      <c r="L36" s="74">
        <v>1558</v>
      </c>
      <c r="M36" s="74">
        <v>0</v>
      </c>
      <c r="N36" s="74">
        <f t="shared" si="0"/>
        <v>1558</v>
      </c>
      <c r="O36" s="84"/>
    </row>
    <row r="37" spans="1:15" s="8" customFormat="1" ht="34.5" customHeight="1">
      <c r="A37" s="36" t="s">
        <v>811</v>
      </c>
      <c r="B37" s="45">
        <v>29</v>
      </c>
      <c r="C37" s="37" t="s">
        <v>786</v>
      </c>
      <c r="D37" s="37" t="s">
        <v>155</v>
      </c>
      <c r="E37" s="37" t="s">
        <v>136</v>
      </c>
      <c r="F37" s="38" t="s">
        <v>156</v>
      </c>
      <c r="G37" s="38" t="s">
        <v>78</v>
      </c>
      <c r="H37" s="37" t="s">
        <v>807</v>
      </c>
      <c r="I37" s="28" t="s">
        <v>581</v>
      </c>
      <c r="J37" s="37" t="s">
        <v>436</v>
      </c>
      <c r="K37" s="38" t="s">
        <v>1520</v>
      </c>
      <c r="L37" s="74">
        <v>2339</v>
      </c>
      <c r="M37" s="74">
        <v>0</v>
      </c>
      <c r="N37" s="74">
        <f t="shared" si="0"/>
        <v>2339</v>
      </c>
      <c r="O37" s="84"/>
    </row>
    <row r="38" spans="1:15" s="8" customFormat="1" ht="34.5" customHeight="1">
      <c r="A38" s="36" t="s">
        <v>811</v>
      </c>
      <c r="B38" s="45">
        <v>30</v>
      </c>
      <c r="C38" s="37" t="s">
        <v>786</v>
      </c>
      <c r="D38" s="37" t="s">
        <v>155</v>
      </c>
      <c r="E38" s="37" t="s">
        <v>136</v>
      </c>
      <c r="F38" s="38" t="s">
        <v>156</v>
      </c>
      <c r="G38" s="38" t="s">
        <v>78</v>
      </c>
      <c r="H38" s="37" t="s">
        <v>1164</v>
      </c>
      <c r="I38" s="28" t="s">
        <v>582</v>
      </c>
      <c r="J38" s="37" t="s">
        <v>436</v>
      </c>
      <c r="K38" s="38" t="s">
        <v>1521</v>
      </c>
      <c r="L38" s="74">
        <v>1540</v>
      </c>
      <c r="M38" s="74">
        <v>0</v>
      </c>
      <c r="N38" s="74">
        <f t="shared" si="0"/>
        <v>1540</v>
      </c>
      <c r="O38" s="84"/>
    </row>
    <row r="39" spans="1:15" s="8" customFormat="1" ht="34.5" customHeight="1">
      <c r="A39" s="36" t="s">
        <v>811</v>
      </c>
      <c r="B39" s="45">
        <v>31</v>
      </c>
      <c r="C39" s="37" t="s">
        <v>786</v>
      </c>
      <c r="D39" s="37" t="s">
        <v>155</v>
      </c>
      <c r="E39" s="37" t="s">
        <v>136</v>
      </c>
      <c r="F39" s="38" t="s">
        <v>156</v>
      </c>
      <c r="G39" s="38" t="s">
        <v>78</v>
      </c>
      <c r="H39" s="37" t="s">
        <v>1165</v>
      </c>
      <c r="I39" s="28" t="s">
        <v>583</v>
      </c>
      <c r="J39" s="37" t="s">
        <v>436</v>
      </c>
      <c r="K39" s="38" t="s">
        <v>1522</v>
      </c>
      <c r="L39" s="74">
        <v>1383</v>
      </c>
      <c r="M39" s="74">
        <v>0</v>
      </c>
      <c r="N39" s="74">
        <f t="shared" si="0"/>
        <v>1383</v>
      </c>
      <c r="O39" s="84"/>
    </row>
    <row r="40" spans="1:15" s="8" customFormat="1" ht="34.5" customHeight="1">
      <c r="A40" s="36" t="s">
        <v>811</v>
      </c>
      <c r="B40" s="45">
        <v>32</v>
      </c>
      <c r="C40" s="37" t="s">
        <v>586</v>
      </c>
      <c r="D40" s="37" t="s">
        <v>935</v>
      </c>
      <c r="E40" s="37" t="s">
        <v>136</v>
      </c>
      <c r="F40" s="38" t="s">
        <v>157</v>
      </c>
      <c r="G40" s="38" t="s">
        <v>78</v>
      </c>
      <c r="H40" s="37" t="s">
        <v>1166</v>
      </c>
      <c r="I40" s="28" t="s">
        <v>935</v>
      </c>
      <c r="J40" s="37" t="s">
        <v>436</v>
      </c>
      <c r="K40" s="38" t="s">
        <v>1523</v>
      </c>
      <c r="L40" s="74">
        <v>2143</v>
      </c>
      <c r="M40" s="74">
        <v>0</v>
      </c>
      <c r="N40" s="74">
        <f t="shared" si="0"/>
        <v>2143</v>
      </c>
      <c r="O40" s="84"/>
    </row>
    <row r="41" spans="1:15" s="8" customFormat="1" ht="34.5" customHeight="1">
      <c r="A41" s="36" t="s">
        <v>811</v>
      </c>
      <c r="B41" s="45">
        <v>33</v>
      </c>
      <c r="C41" s="37" t="s">
        <v>586</v>
      </c>
      <c r="D41" s="37" t="s">
        <v>935</v>
      </c>
      <c r="E41" s="37" t="s">
        <v>136</v>
      </c>
      <c r="F41" s="38" t="s">
        <v>157</v>
      </c>
      <c r="G41" s="38" t="s">
        <v>78</v>
      </c>
      <c r="H41" s="37" t="s">
        <v>1167</v>
      </c>
      <c r="I41" s="28" t="s">
        <v>936</v>
      </c>
      <c r="J41" s="37" t="s">
        <v>436</v>
      </c>
      <c r="K41" s="38" t="s">
        <v>1524</v>
      </c>
      <c r="L41" s="74">
        <v>1177</v>
      </c>
      <c r="M41" s="74">
        <v>0</v>
      </c>
      <c r="N41" s="74">
        <f aca="true" t="shared" si="1" ref="N41:N73">L41+M41</f>
        <v>1177</v>
      </c>
      <c r="O41" s="84"/>
    </row>
    <row r="42" spans="1:15" s="8" customFormat="1" ht="34.5" customHeight="1">
      <c r="A42" s="36" t="s">
        <v>811</v>
      </c>
      <c r="B42" s="45">
        <v>34</v>
      </c>
      <c r="C42" s="37" t="s">
        <v>587</v>
      </c>
      <c r="D42" s="37" t="s">
        <v>158</v>
      </c>
      <c r="E42" s="37" t="s">
        <v>159</v>
      </c>
      <c r="F42" s="38" t="s">
        <v>160</v>
      </c>
      <c r="G42" s="38" t="s">
        <v>78</v>
      </c>
      <c r="H42" s="37" t="s">
        <v>1168</v>
      </c>
      <c r="I42" s="28" t="s">
        <v>584</v>
      </c>
      <c r="J42" s="37" t="s">
        <v>436</v>
      </c>
      <c r="K42" s="38" t="s">
        <v>317</v>
      </c>
      <c r="L42" s="74">
        <v>2456</v>
      </c>
      <c r="M42" s="74">
        <v>0</v>
      </c>
      <c r="N42" s="74">
        <f t="shared" si="1"/>
        <v>2456</v>
      </c>
      <c r="O42" s="84"/>
    </row>
    <row r="43" spans="1:15" s="8" customFormat="1" ht="34.5" customHeight="1">
      <c r="A43" s="36" t="s">
        <v>811</v>
      </c>
      <c r="B43" s="45">
        <v>35</v>
      </c>
      <c r="C43" s="37" t="s">
        <v>193</v>
      </c>
      <c r="D43" s="37" t="s">
        <v>161</v>
      </c>
      <c r="E43" s="37" t="s">
        <v>136</v>
      </c>
      <c r="F43" s="38" t="s">
        <v>162</v>
      </c>
      <c r="G43" s="38" t="s">
        <v>78</v>
      </c>
      <c r="H43" s="37" t="s">
        <v>1169</v>
      </c>
      <c r="I43" s="28" t="s">
        <v>585</v>
      </c>
      <c r="J43" s="37" t="s">
        <v>436</v>
      </c>
      <c r="K43" s="38" t="s">
        <v>1525</v>
      </c>
      <c r="L43" s="74">
        <v>1032</v>
      </c>
      <c r="M43" s="74">
        <v>0</v>
      </c>
      <c r="N43" s="74">
        <f t="shared" si="1"/>
        <v>1032</v>
      </c>
      <c r="O43" s="84"/>
    </row>
    <row r="44" spans="1:15" s="8" customFormat="1" ht="34.5" customHeight="1">
      <c r="A44" s="36" t="s">
        <v>811</v>
      </c>
      <c r="B44" s="45">
        <v>36</v>
      </c>
      <c r="C44" s="37" t="s">
        <v>193</v>
      </c>
      <c r="D44" s="37" t="s">
        <v>161</v>
      </c>
      <c r="E44" s="37" t="s">
        <v>136</v>
      </c>
      <c r="F44" s="38" t="s">
        <v>162</v>
      </c>
      <c r="G44" s="38" t="s">
        <v>1046</v>
      </c>
      <c r="H44" s="37" t="s">
        <v>1171</v>
      </c>
      <c r="I44" s="28" t="s">
        <v>488</v>
      </c>
      <c r="J44" s="37" t="s">
        <v>436</v>
      </c>
      <c r="K44" s="38" t="s">
        <v>318</v>
      </c>
      <c r="L44" s="74">
        <v>177</v>
      </c>
      <c r="M44" s="74">
        <v>0</v>
      </c>
      <c r="N44" s="74">
        <f t="shared" si="1"/>
        <v>177</v>
      </c>
      <c r="O44" s="84"/>
    </row>
    <row r="45" spans="1:15" s="8" customFormat="1" ht="34.5" customHeight="1">
      <c r="A45" s="36" t="s">
        <v>811</v>
      </c>
      <c r="B45" s="45">
        <v>37</v>
      </c>
      <c r="C45" s="37" t="s">
        <v>194</v>
      </c>
      <c r="D45" s="37" t="s">
        <v>163</v>
      </c>
      <c r="E45" s="37" t="s">
        <v>136</v>
      </c>
      <c r="F45" s="38" t="s">
        <v>164</v>
      </c>
      <c r="G45" s="38" t="s">
        <v>78</v>
      </c>
      <c r="H45" s="37" t="s">
        <v>1170</v>
      </c>
      <c r="I45" s="28" t="s">
        <v>1478</v>
      </c>
      <c r="J45" s="37" t="s">
        <v>436</v>
      </c>
      <c r="K45" s="38" t="s">
        <v>1526</v>
      </c>
      <c r="L45" s="74">
        <v>1765</v>
      </c>
      <c r="M45" s="74">
        <v>0</v>
      </c>
      <c r="N45" s="74">
        <f t="shared" si="1"/>
        <v>1765</v>
      </c>
      <c r="O45" s="84"/>
    </row>
    <row r="46" spans="1:15" s="8" customFormat="1" ht="34.5" customHeight="1">
      <c r="A46" s="36" t="s">
        <v>811</v>
      </c>
      <c r="B46" s="45">
        <v>38</v>
      </c>
      <c r="C46" s="37" t="s">
        <v>194</v>
      </c>
      <c r="D46" s="37" t="s">
        <v>163</v>
      </c>
      <c r="E46" s="37" t="s">
        <v>136</v>
      </c>
      <c r="F46" s="38" t="s">
        <v>164</v>
      </c>
      <c r="G46" s="38" t="s">
        <v>78</v>
      </c>
      <c r="H46" s="37" t="s">
        <v>1172</v>
      </c>
      <c r="I46" s="28" t="s">
        <v>554</v>
      </c>
      <c r="J46" s="37" t="s">
        <v>436</v>
      </c>
      <c r="K46" s="38" t="s">
        <v>1527</v>
      </c>
      <c r="L46" s="74">
        <v>708</v>
      </c>
      <c r="M46" s="74">
        <v>0</v>
      </c>
      <c r="N46" s="74">
        <f t="shared" si="1"/>
        <v>708</v>
      </c>
      <c r="O46" s="84"/>
    </row>
    <row r="47" spans="1:15" s="8" customFormat="1" ht="34.5" customHeight="1">
      <c r="A47" s="36" t="s">
        <v>811</v>
      </c>
      <c r="B47" s="45">
        <v>39</v>
      </c>
      <c r="C47" s="37" t="s">
        <v>194</v>
      </c>
      <c r="D47" s="37" t="s">
        <v>163</v>
      </c>
      <c r="E47" s="37" t="s">
        <v>136</v>
      </c>
      <c r="F47" s="38" t="s">
        <v>164</v>
      </c>
      <c r="G47" s="38" t="s">
        <v>78</v>
      </c>
      <c r="H47" s="37" t="s">
        <v>787</v>
      </c>
      <c r="I47" s="28" t="s">
        <v>239</v>
      </c>
      <c r="J47" s="37" t="s">
        <v>436</v>
      </c>
      <c r="K47" s="38" t="s">
        <v>1528</v>
      </c>
      <c r="L47" s="74">
        <v>1410</v>
      </c>
      <c r="M47" s="74">
        <v>0</v>
      </c>
      <c r="N47" s="74">
        <f t="shared" si="1"/>
        <v>1410</v>
      </c>
      <c r="O47" s="84"/>
    </row>
    <row r="48" spans="1:15" s="8" customFormat="1" ht="34.5" customHeight="1">
      <c r="A48" s="36" t="s">
        <v>811</v>
      </c>
      <c r="B48" s="45">
        <v>40</v>
      </c>
      <c r="C48" s="37" t="s">
        <v>195</v>
      </c>
      <c r="D48" s="37" t="s">
        <v>165</v>
      </c>
      <c r="E48" s="37" t="s">
        <v>136</v>
      </c>
      <c r="F48" s="38" t="s">
        <v>166</v>
      </c>
      <c r="G48" s="38" t="s">
        <v>78</v>
      </c>
      <c r="H48" s="37" t="s">
        <v>788</v>
      </c>
      <c r="I48" s="28" t="s">
        <v>490</v>
      </c>
      <c r="J48" s="37" t="s">
        <v>436</v>
      </c>
      <c r="K48" s="38" t="s">
        <v>1529</v>
      </c>
      <c r="L48" s="74">
        <v>972</v>
      </c>
      <c r="M48" s="74">
        <v>0</v>
      </c>
      <c r="N48" s="74">
        <f t="shared" si="1"/>
        <v>972</v>
      </c>
      <c r="O48" s="84"/>
    </row>
    <row r="49" spans="1:15" s="8" customFormat="1" ht="34.5" customHeight="1">
      <c r="A49" s="36" t="s">
        <v>811</v>
      </c>
      <c r="B49" s="45">
        <v>41</v>
      </c>
      <c r="C49" s="37" t="s">
        <v>196</v>
      </c>
      <c r="D49" s="37" t="s">
        <v>167</v>
      </c>
      <c r="E49" s="37" t="s">
        <v>136</v>
      </c>
      <c r="F49" s="38" t="s">
        <v>168</v>
      </c>
      <c r="G49" s="38" t="s">
        <v>78</v>
      </c>
      <c r="H49" s="37" t="s">
        <v>789</v>
      </c>
      <c r="I49" s="28" t="s">
        <v>907</v>
      </c>
      <c r="J49" s="37" t="s">
        <v>436</v>
      </c>
      <c r="K49" s="38" t="s">
        <v>1530</v>
      </c>
      <c r="L49" s="74">
        <v>2022</v>
      </c>
      <c r="M49" s="74">
        <v>0</v>
      </c>
      <c r="N49" s="74">
        <f t="shared" si="1"/>
        <v>2022</v>
      </c>
      <c r="O49" s="84"/>
    </row>
    <row r="50" spans="1:15" s="8" customFormat="1" ht="34.5" customHeight="1">
      <c r="A50" s="36" t="s">
        <v>811</v>
      </c>
      <c r="B50" s="45">
        <v>42</v>
      </c>
      <c r="C50" s="37" t="s">
        <v>196</v>
      </c>
      <c r="D50" s="37" t="s">
        <v>167</v>
      </c>
      <c r="E50" s="37" t="s">
        <v>136</v>
      </c>
      <c r="F50" s="38" t="s">
        <v>168</v>
      </c>
      <c r="G50" s="38" t="s">
        <v>1046</v>
      </c>
      <c r="H50" s="37" t="s">
        <v>790</v>
      </c>
      <c r="I50" s="28" t="s">
        <v>907</v>
      </c>
      <c r="J50" s="37" t="s">
        <v>436</v>
      </c>
      <c r="K50" s="38" t="s">
        <v>1531</v>
      </c>
      <c r="L50" s="74">
        <v>1963</v>
      </c>
      <c r="M50" s="74">
        <v>0</v>
      </c>
      <c r="N50" s="74">
        <f t="shared" si="1"/>
        <v>1963</v>
      </c>
      <c r="O50" s="84"/>
    </row>
    <row r="51" spans="1:15" s="8" customFormat="1" ht="34.5" customHeight="1">
      <c r="A51" s="36" t="s">
        <v>811</v>
      </c>
      <c r="B51" s="45">
        <v>43</v>
      </c>
      <c r="C51" s="37" t="s">
        <v>197</v>
      </c>
      <c r="D51" s="37" t="s">
        <v>169</v>
      </c>
      <c r="E51" s="37" t="s">
        <v>136</v>
      </c>
      <c r="F51" s="38" t="s">
        <v>170</v>
      </c>
      <c r="G51" s="38" t="s">
        <v>78</v>
      </c>
      <c r="H51" s="37" t="s">
        <v>806</v>
      </c>
      <c r="I51" s="28" t="s">
        <v>491</v>
      </c>
      <c r="J51" s="37" t="s">
        <v>436</v>
      </c>
      <c r="K51" s="38" t="s">
        <v>1532</v>
      </c>
      <c r="L51" s="74">
        <v>3072</v>
      </c>
      <c r="M51" s="74">
        <v>0</v>
      </c>
      <c r="N51" s="74">
        <f t="shared" si="1"/>
        <v>3072</v>
      </c>
      <c r="O51" s="84"/>
    </row>
    <row r="52" spans="1:15" s="8" customFormat="1" ht="34.5" customHeight="1">
      <c r="A52" s="36" t="s">
        <v>811</v>
      </c>
      <c r="B52" s="45">
        <v>44</v>
      </c>
      <c r="C52" s="37" t="s">
        <v>198</v>
      </c>
      <c r="D52" s="37" t="s">
        <v>171</v>
      </c>
      <c r="E52" s="37" t="s">
        <v>136</v>
      </c>
      <c r="F52" s="38" t="s">
        <v>172</v>
      </c>
      <c r="G52" s="38" t="s">
        <v>78</v>
      </c>
      <c r="H52" s="37" t="s">
        <v>799</v>
      </c>
      <c r="I52" s="28" t="s">
        <v>492</v>
      </c>
      <c r="J52" s="37" t="s">
        <v>436</v>
      </c>
      <c r="K52" s="38" t="s">
        <v>1533</v>
      </c>
      <c r="L52" s="74">
        <v>2029</v>
      </c>
      <c r="M52" s="74">
        <v>0</v>
      </c>
      <c r="N52" s="74">
        <f t="shared" si="1"/>
        <v>2029</v>
      </c>
      <c r="O52" s="84"/>
    </row>
    <row r="53" spans="1:15" s="8" customFormat="1" ht="34.5" customHeight="1">
      <c r="A53" s="36" t="s">
        <v>811</v>
      </c>
      <c r="B53" s="45">
        <v>45</v>
      </c>
      <c r="C53" s="37" t="s">
        <v>199</v>
      </c>
      <c r="D53" s="37" t="s">
        <v>173</v>
      </c>
      <c r="E53" s="37" t="s">
        <v>136</v>
      </c>
      <c r="F53" s="38" t="s">
        <v>174</v>
      </c>
      <c r="G53" s="38" t="s">
        <v>78</v>
      </c>
      <c r="H53" s="37" t="s">
        <v>798</v>
      </c>
      <c r="I53" s="28" t="s">
        <v>1681</v>
      </c>
      <c r="J53" s="37" t="s">
        <v>436</v>
      </c>
      <c r="K53" s="38" t="s">
        <v>1534</v>
      </c>
      <c r="L53" s="74">
        <v>2311</v>
      </c>
      <c r="M53" s="74">
        <v>0</v>
      </c>
      <c r="N53" s="74">
        <f t="shared" si="1"/>
        <v>2311</v>
      </c>
      <c r="O53" s="84"/>
    </row>
    <row r="54" spans="1:15" s="8" customFormat="1" ht="34.5" customHeight="1">
      <c r="A54" s="36" t="s">
        <v>811</v>
      </c>
      <c r="B54" s="45">
        <v>46</v>
      </c>
      <c r="C54" s="37" t="s">
        <v>199</v>
      </c>
      <c r="D54" s="37" t="s">
        <v>173</v>
      </c>
      <c r="E54" s="37" t="s">
        <v>136</v>
      </c>
      <c r="F54" s="38" t="s">
        <v>174</v>
      </c>
      <c r="G54" s="38" t="s">
        <v>78</v>
      </c>
      <c r="H54" s="37" t="s">
        <v>800</v>
      </c>
      <c r="I54" s="28" t="s">
        <v>493</v>
      </c>
      <c r="J54" s="37" t="s">
        <v>436</v>
      </c>
      <c r="K54" s="38" t="s">
        <v>1535</v>
      </c>
      <c r="L54" s="74">
        <v>1061</v>
      </c>
      <c r="M54" s="74">
        <v>0</v>
      </c>
      <c r="N54" s="74">
        <f t="shared" si="1"/>
        <v>1061</v>
      </c>
      <c r="O54" s="84"/>
    </row>
    <row r="55" spans="1:15" s="8" customFormat="1" ht="34.5" customHeight="1">
      <c r="A55" s="36" t="s">
        <v>811</v>
      </c>
      <c r="B55" s="45">
        <v>47</v>
      </c>
      <c r="C55" s="37" t="s">
        <v>200</v>
      </c>
      <c r="D55" s="37" t="s">
        <v>175</v>
      </c>
      <c r="E55" s="37" t="s">
        <v>136</v>
      </c>
      <c r="F55" s="38" t="s">
        <v>176</v>
      </c>
      <c r="G55" s="38" t="s">
        <v>78</v>
      </c>
      <c r="H55" s="37" t="s">
        <v>801</v>
      </c>
      <c r="I55" s="28" t="s">
        <v>494</v>
      </c>
      <c r="J55" s="37" t="s">
        <v>436</v>
      </c>
      <c r="K55" s="38" t="s">
        <v>1536</v>
      </c>
      <c r="L55" s="74">
        <v>1544</v>
      </c>
      <c r="M55" s="74">
        <v>0</v>
      </c>
      <c r="N55" s="74">
        <f t="shared" si="1"/>
        <v>1544</v>
      </c>
      <c r="O55" s="84"/>
    </row>
    <row r="56" spans="1:15" s="8" customFormat="1" ht="34.5" customHeight="1">
      <c r="A56" s="36" t="s">
        <v>811</v>
      </c>
      <c r="B56" s="45">
        <v>48</v>
      </c>
      <c r="C56" s="37" t="s">
        <v>200</v>
      </c>
      <c r="D56" s="37" t="s">
        <v>175</v>
      </c>
      <c r="E56" s="37" t="s">
        <v>136</v>
      </c>
      <c r="F56" s="38" t="s">
        <v>176</v>
      </c>
      <c r="G56" s="38" t="s">
        <v>767</v>
      </c>
      <c r="H56" s="37" t="s">
        <v>802</v>
      </c>
      <c r="I56" s="28" t="s">
        <v>1479</v>
      </c>
      <c r="J56" s="37" t="s">
        <v>436</v>
      </c>
      <c r="K56" s="38" t="s">
        <v>1537</v>
      </c>
      <c r="L56" s="74">
        <v>1955</v>
      </c>
      <c r="M56" s="74">
        <v>0</v>
      </c>
      <c r="N56" s="74">
        <f t="shared" si="1"/>
        <v>1955</v>
      </c>
      <c r="O56" s="84"/>
    </row>
    <row r="57" spans="1:15" s="8" customFormat="1" ht="34.5" customHeight="1">
      <c r="A57" s="36" t="s">
        <v>811</v>
      </c>
      <c r="B57" s="45">
        <v>49</v>
      </c>
      <c r="C57" s="37" t="s">
        <v>200</v>
      </c>
      <c r="D57" s="37" t="s">
        <v>175</v>
      </c>
      <c r="E57" s="37" t="s">
        <v>136</v>
      </c>
      <c r="F57" s="38" t="s">
        <v>176</v>
      </c>
      <c r="G57" s="38" t="s">
        <v>78</v>
      </c>
      <c r="H57" s="37" t="s">
        <v>803</v>
      </c>
      <c r="I57" s="28" t="s">
        <v>495</v>
      </c>
      <c r="J57" s="37" t="s">
        <v>436</v>
      </c>
      <c r="K57" s="38" t="s">
        <v>1538</v>
      </c>
      <c r="L57" s="74">
        <v>1908</v>
      </c>
      <c r="M57" s="74">
        <v>0</v>
      </c>
      <c r="N57" s="74">
        <f t="shared" si="1"/>
        <v>1908</v>
      </c>
      <c r="O57" s="84"/>
    </row>
    <row r="58" spans="1:15" s="8" customFormat="1" ht="34.5" customHeight="1">
      <c r="A58" s="36" t="s">
        <v>811</v>
      </c>
      <c r="B58" s="45">
        <v>50</v>
      </c>
      <c r="C58" s="37" t="s">
        <v>201</v>
      </c>
      <c r="D58" s="37" t="s">
        <v>177</v>
      </c>
      <c r="E58" s="37" t="s">
        <v>136</v>
      </c>
      <c r="F58" s="38" t="s">
        <v>178</v>
      </c>
      <c r="G58" s="38" t="s">
        <v>78</v>
      </c>
      <c r="H58" s="37" t="s">
        <v>804</v>
      </c>
      <c r="I58" s="28" t="s">
        <v>496</v>
      </c>
      <c r="J58" s="37" t="s">
        <v>436</v>
      </c>
      <c r="K58" s="38" t="s">
        <v>1539</v>
      </c>
      <c r="L58" s="74">
        <v>1892</v>
      </c>
      <c r="M58" s="74">
        <v>0</v>
      </c>
      <c r="N58" s="74">
        <f t="shared" si="1"/>
        <v>1892</v>
      </c>
      <c r="O58" s="84"/>
    </row>
    <row r="59" spans="1:15" s="8" customFormat="1" ht="34.5" customHeight="1">
      <c r="A59" s="36" t="s">
        <v>811</v>
      </c>
      <c r="B59" s="45">
        <v>51</v>
      </c>
      <c r="C59" s="37" t="s">
        <v>201</v>
      </c>
      <c r="D59" s="37" t="s">
        <v>177</v>
      </c>
      <c r="E59" s="37" t="s">
        <v>136</v>
      </c>
      <c r="F59" s="38" t="s">
        <v>178</v>
      </c>
      <c r="G59" s="38" t="s">
        <v>78</v>
      </c>
      <c r="H59" s="37" t="s">
        <v>805</v>
      </c>
      <c r="I59" s="28" t="s">
        <v>497</v>
      </c>
      <c r="J59" s="37" t="s">
        <v>436</v>
      </c>
      <c r="K59" s="38" t="s">
        <v>319</v>
      </c>
      <c r="L59" s="74">
        <v>1519</v>
      </c>
      <c r="M59" s="74">
        <v>0</v>
      </c>
      <c r="N59" s="74">
        <f t="shared" si="1"/>
        <v>1519</v>
      </c>
      <c r="O59" s="84"/>
    </row>
    <row r="60" spans="1:15" s="8" customFormat="1" ht="34.5" customHeight="1">
      <c r="A60" s="36" t="s">
        <v>811</v>
      </c>
      <c r="B60" s="45">
        <v>52</v>
      </c>
      <c r="C60" s="37" t="s">
        <v>202</v>
      </c>
      <c r="D60" s="37" t="s">
        <v>179</v>
      </c>
      <c r="E60" s="37" t="s">
        <v>136</v>
      </c>
      <c r="F60" s="38" t="s">
        <v>180</v>
      </c>
      <c r="G60" s="38" t="s">
        <v>78</v>
      </c>
      <c r="H60" s="29" t="s">
        <v>1073</v>
      </c>
      <c r="I60" s="28" t="s">
        <v>1255</v>
      </c>
      <c r="J60" s="37" t="s">
        <v>436</v>
      </c>
      <c r="K60" s="38" t="s">
        <v>1540</v>
      </c>
      <c r="L60" s="74">
        <v>1547.05</v>
      </c>
      <c r="M60" s="74">
        <v>0</v>
      </c>
      <c r="N60" s="74">
        <f t="shared" si="1"/>
        <v>1547.05</v>
      </c>
      <c r="O60" s="84"/>
    </row>
    <row r="61" spans="1:15" s="8" customFormat="1" ht="34.5" customHeight="1">
      <c r="A61" s="36" t="s">
        <v>811</v>
      </c>
      <c r="B61" s="45">
        <v>53</v>
      </c>
      <c r="C61" s="37" t="s">
        <v>509</v>
      </c>
      <c r="D61" s="37" t="s">
        <v>181</v>
      </c>
      <c r="E61" s="37" t="s">
        <v>136</v>
      </c>
      <c r="F61" s="38" t="s">
        <v>182</v>
      </c>
      <c r="G61" s="38" t="s">
        <v>78</v>
      </c>
      <c r="H61" s="37" t="s">
        <v>1422</v>
      </c>
      <c r="I61" s="28" t="s">
        <v>181</v>
      </c>
      <c r="J61" s="37" t="s">
        <v>436</v>
      </c>
      <c r="K61" s="38" t="s">
        <v>1541</v>
      </c>
      <c r="L61" s="74">
        <v>1481</v>
      </c>
      <c r="M61" s="74">
        <v>0</v>
      </c>
      <c r="N61" s="74">
        <f t="shared" si="1"/>
        <v>1481</v>
      </c>
      <c r="O61" s="84"/>
    </row>
    <row r="62" spans="1:15" s="8" customFormat="1" ht="34.5" customHeight="1">
      <c r="A62" s="36" t="s">
        <v>811</v>
      </c>
      <c r="B62" s="45">
        <v>54</v>
      </c>
      <c r="C62" s="37" t="s">
        <v>129</v>
      </c>
      <c r="D62" s="37" t="s">
        <v>555</v>
      </c>
      <c r="E62" s="37" t="s">
        <v>136</v>
      </c>
      <c r="F62" s="38" t="s">
        <v>187</v>
      </c>
      <c r="G62" s="38" t="s">
        <v>78</v>
      </c>
      <c r="H62" s="29" t="s">
        <v>1480</v>
      </c>
      <c r="I62" s="28" t="s">
        <v>555</v>
      </c>
      <c r="J62" s="37" t="s">
        <v>436</v>
      </c>
      <c r="K62" s="38" t="s">
        <v>1542</v>
      </c>
      <c r="L62" s="74">
        <v>1409</v>
      </c>
      <c r="M62" s="74">
        <v>0</v>
      </c>
      <c r="N62" s="74">
        <f t="shared" si="1"/>
        <v>1409</v>
      </c>
      <c r="O62" s="84"/>
    </row>
    <row r="63" spans="1:15" s="8" customFormat="1" ht="34.5" customHeight="1">
      <c r="A63" s="36" t="s">
        <v>811</v>
      </c>
      <c r="B63" s="45">
        <v>55</v>
      </c>
      <c r="C63" s="37" t="s">
        <v>129</v>
      </c>
      <c r="D63" s="37" t="s">
        <v>555</v>
      </c>
      <c r="E63" s="37" t="s">
        <v>136</v>
      </c>
      <c r="F63" s="38" t="s">
        <v>187</v>
      </c>
      <c r="G63" s="38" t="s">
        <v>78</v>
      </c>
      <c r="H63" s="37" t="s">
        <v>1410</v>
      </c>
      <c r="I63" s="28" t="s">
        <v>556</v>
      </c>
      <c r="J63" s="37" t="s">
        <v>436</v>
      </c>
      <c r="K63" s="38" t="s">
        <v>1543</v>
      </c>
      <c r="L63" s="74">
        <v>928</v>
      </c>
      <c r="M63" s="74">
        <v>0</v>
      </c>
      <c r="N63" s="74">
        <f t="shared" si="1"/>
        <v>928</v>
      </c>
      <c r="O63" s="84"/>
    </row>
    <row r="64" spans="1:15" s="8" customFormat="1" ht="34.5" customHeight="1">
      <c r="A64" s="36" t="s">
        <v>811</v>
      </c>
      <c r="B64" s="45">
        <v>56</v>
      </c>
      <c r="C64" s="37" t="s">
        <v>129</v>
      </c>
      <c r="D64" s="37" t="s">
        <v>555</v>
      </c>
      <c r="E64" s="37" t="s">
        <v>136</v>
      </c>
      <c r="F64" s="38" t="s">
        <v>187</v>
      </c>
      <c r="G64" s="38" t="s">
        <v>767</v>
      </c>
      <c r="H64" s="37" t="s">
        <v>1417</v>
      </c>
      <c r="I64" s="28" t="s">
        <v>556</v>
      </c>
      <c r="J64" s="37" t="s">
        <v>436</v>
      </c>
      <c r="K64" s="38" t="s">
        <v>1544</v>
      </c>
      <c r="L64" s="74">
        <v>350</v>
      </c>
      <c r="M64" s="74">
        <v>0</v>
      </c>
      <c r="N64" s="74">
        <f t="shared" si="1"/>
        <v>350</v>
      </c>
      <c r="O64" s="84"/>
    </row>
    <row r="65" spans="1:15" s="8" customFormat="1" ht="34.5" customHeight="1">
      <c r="A65" s="36" t="s">
        <v>811</v>
      </c>
      <c r="B65" s="45">
        <v>57</v>
      </c>
      <c r="C65" s="37" t="s">
        <v>129</v>
      </c>
      <c r="D65" s="37" t="s">
        <v>555</v>
      </c>
      <c r="E65" s="37" t="s">
        <v>136</v>
      </c>
      <c r="F65" s="38" t="s">
        <v>187</v>
      </c>
      <c r="G65" s="38" t="s">
        <v>1046</v>
      </c>
      <c r="H65" s="37" t="s">
        <v>901</v>
      </c>
      <c r="I65" s="28" t="s">
        <v>557</v>
      </c>
      <c r="J65" s="37" t="s">
        <v>436</v>
      </c>
      <c r="K65" s="38" t="s">
        <v>1545</v>
      </c>
      <c r="L65" s="74">
        <v>1321</v>
      </c>
      <c r="M65" s="74">
        <v>0</v>
      </c>
      <c r="N65" s="74">
        <f t="shared" si="1"/>
        <v>1321</v>
      </c>
      <c r="O65" s="84"/>
    </row>
    <row r="66" spans="1:15" s="8" customFormat="1" ht="34.5" customHeight="1">
      <c r="A66" s="36" t="s">
        <v>811</v>
      </c>
      <c r="B66" s="45">
        <v>58</v>
      </c>
      <c r="C66" s="37" t="s">
        <v>130</v>
      </c>
      <c r="D66" s="37" t="s">
        <v>188</v>
      </c>
      <c r="E66" s="37" t="s">
        <v>136</v>
      </c>
      <c r="F66" s="38" t="s">
        <v>189</v>
      </c>
      <c r="G66" s="38" t="s">
        <v>78</v>
      </c>
      <c r="H66" s="37" t="s">
        <v>1197</v>
      </c>
      <c r="I66" s="28" t="s">
        <v>558</v>
      </c>
      <c r="J66" s="37" t="s">
        <v>436</v>
      </c>
      <c r="K66" s="38" t="s">
        <v>1546</v>
      </c>
      <c r="L66" s="74">
        <v>1291</v>
      </c>
      <c r="M66" s="74">
        <v>0</v>
      </c>
      <c r="N66" s="74">
        <f t="shared" si="1"/>
        <v>1291</v>
      </c>
      <c r="O66" s="84"/>
    </row>
    <row r="67" spans="1:15" s="8" customFormat="1" ht="34.5" customHeight="1">
      <c r="A67" s="36" t="s">
        <v>811</v>
      </c>
      <c r="B67" s="45">
        <v>59</v>
      </c>
      <c r="C67" s="37" t="s">
        <v>1106</v>
      </c>
      <c r="D67" s="37" t="s">
        <v>1462</v>
      </c>
      <c r="E67" s="37" t="s">
        <v>136</v>
      </c>
      <c r="F67" s="38" t="s">
        <v>1272</v>
      </c>
      <c r="G67" s="38" t="s">
        <v>638</v>
      </c>
      <c r="H67" s="37" t="s">
        <v>1106</v>
      </c>
      <c r="I67" s="37" t="s">
        <v>1462</v>
      </c>
      <c r="J67" s="37" t="s">
        <v>436</v>
      </c>
      <c r="K67" s="38" t="s">
        <v>329</v>
      </c>
      <c r="L67" s="74">
        <v>3482</v>
      </c>
      <c r="M67" s="74">
        <v>0</v>
      </c>
      <c r="N67" s="74">
        <f t="shared" si="1"/>
        <v>3482</v>
      </c>
      <c r="O67" s="84"/>
    </row>
    <row r="68" spans="1:15" s="8" customFormat="1" ht="34.5" customHeight="1">
      <c r="A68" s="36" t="s">
        <v>811</v>
      </c>
      <c r="B68" s="45">
        <v>60</v>
      </c>
      <c r="C68" s="37" t="s">
        <v>1106</v>
      </c>
      <c r="D68" s="37" t="s">
        <v>568</v>
      </c>
      <c r="E68" s="37" t="s">
        <v>136</v>
      </c>
      <c r="F68" s="38" t="s">
        <v>1272</v>
      </c>
      <c r="G68" s="38" t="s">
        <v>638</v>
      </c>
      <c r="H68" s="37" t="s">
        <v>569</v>
      </c>
      <c r="I68" s="37" t="s">
        <v>570</v>
      </c>
      <c r="J68" s="37" t="s">
        <v>436</v>
      </c>
      <c r="K68" s="38" t="s">
        <v>571</v>
      </c>
      <c r="L68" s="74">
        <v>862</v>
      </c>
      <c r="M68" s="74">
        <v>0</v>
      </c>
      <c r="N68" s="74">
        <f t="shared" si="1"/>
        <v>862</v>
      </c>
      <c r="O68" s="84"/>
    </row>
    <row r="69" spans="1:15" s="8" customFormat="1" ht="34.5" customHeight="1">
      <c r="A69" s="36" t="s">
        <v>811</v>
      </c>
      <c r="B69" s="45">
        <v>61</v>
      </c>
      <c r="C69" s="37" t="s">
        <v>1105</v>
      </c>
      <c r="D69" s="37" t="s">
        <v>1463</v>
      </c>
      <c r="E69" s="37" t="s">
        <v>436</v>
      </c>
      <c r="F69" s="38" t="s">
        <v>1273</v>
      </c>
      <c r="G69" s="38" t="s">
        <v>638</v>
      </c>
      <c r="H69" s="37" t="s">
        <v>1105</v>
      </c>
      <c r="I69" s="37" t="s">
        <v>1463</v>
      </c>
      <c r="J69" s="37" t="s">
        <v>436</v>
      </c>
      <c r="K69" s="38" t="s">
        <v>1547</v>
      </c>
      <c r="L69" s="74">
        <v>7902</v>
      </c>
      <c r="M69" s="74">
        <v>0</v>
      </c>
      <c r="N69" s="74">
        <f t="shared" si="1"/>
        <v>7902</v>
      </c>
      <c r="O69" s="84"/>
    </row>
    <row r="70" spans="1:15" s="8" customFormat="1" ht="34.5" customHeight="1">
      <c r="A70" s="36" t="s">
        <v>811</v>
      </c>
      <c r="B70" s="45">
        <v>62</v>
      </c>
      <c r="C70" s="37" t="s">
        <v>1425</v>
      </c>
      <c r="D70" s="37" t="s">
        <v>1464</v>
      </c>
      <c r="E70" s="37" t="s">
        <v>436</v>
      </c>
      <c r="F70" s="38" t="s">
        <v>1274</v>
      </c>
      <c r="G70" s="38" t="s">
        <v>638</v>
      </c>
      <c r="H70" s="37" t="s">
        <v>1425</v>
      </c>
      <c r="I70" s="37" t="s">
        <v>1464</v>
      </c>
      <c r="J70" s="37" t="s">
        <v>436</v>
      </c>
      <c r="K70" s="38" t="s">
        <v>1548</v>
      </c>
      <c r="L70" s="74">
        <v>7811</v>
      </c>
      <c r="M70" s="74">
        <v>0</v>
      </c>
      <c r="N70" s="74">
        <f t="shared" si="1"/>
        <v>7811</v>
      </c>
      <c r="O70" s="84"/>
    </row>
    <row r="71" spans="1:15" s="8" customFormat="1" ht="34.5" customHeight="1">
      <c r="A71" s="36" t="s">
        <v>811</v>
      </c>
      <c r="B71" s="45">
        <v>63</v>
      </c>
      <c r="C71" s="37" t="s">
        <v>1426</v>
      </c>
      <c r="D71" s="37" t="s">
        <v>1275</v>
      </c>
      <c r="E71" s="37" t="s">
        <v>436</v>
      </c>
      <c r="F71" s="38" t="s">
        <v>1276</v>
      </c>
      <c r="G71" s="38" t="s">
        <v>638</v>
      </c>
      <c r="H71" s="37" t="s">
        <v>1426</v>
      </c>
      <c r="I71" s="37" t="s">
        <v>1465</v>
      </c>
      <c r="J71" s="37" t="s">
        <v>436</v>
      </c>
      <c r="K71" s="38" t="s">
        <v>330</v>
      </c>
      <c r="L71" s="74">
        <v>3750</v>
      </c>
      <c r="M71" s="74">
        <v>0</v>
      </c>
      <c r="N71" s="74">
        <f t="shared" si="1"/>
        <v>3750</v>
      </c>
      <c r="O71" s="84"/>
    </row>
    <row r="72" spans="1:15" s="8" customFormat="1" ht="34.5" customHeight="1">
      <c r="A72" s="36" t="s">
        <v>811</v>
      </c>
      <c r="B72" s="45">
        <v>64</v>
      </c>
      <c r="C72" s="37" t="s">
        <v>1426</v>
      </c>
      <c r="D72" s="37" t="s">
        <v>1275</v>
      </c>
      <c r="E72" s="37" t="s">
        <v>436</v>
      </c>
      <c r="F72" s="38" t="s">
        <v>1276</v>
      </c>
      <c r="G72" s="38" t="s">
        <v>638</v>
      </c>
      <c r="H72" s="37" t="s">
        <v>8</v>
      </c>
      <c r="I72" s="37" t="s">
        <v>1452</v>
      </c>
      <c r="J72" s="37" t="s">
        <v>436</v>
      </c>
      <c r="K72" s="38" t="s">
        <v>1549</v>
      </c>
      <c r="L72" s="74">
        <f>497+2233</f>
        <v>2730</v>
      </c>
      <c r="M72" s="74">
        <v>0</v>
      </c>
      <c r="N72" s="74">
        <f t="shared" si="1"/>
        <v>2730</v>
      </c>
      <c r="O72" s="84"/>
    </row>
    <row r="73" spans="1:15" s="8" customFormat="1" ht="34.5" customHeight="1">
      <c r="A73" s="36" t="s">
        <v>811</v>
      </c>
      <c r="B73" s="45">
        <v>65</v>
      </c>
      <c r="C73" s="37" t="s">
        <v>1427</v>
      </c>
      <c r="D73" s="37" t="s">
        <v>1646</v>
      </c>
      <c r="E73" s="37" t="s">
        <v>436</v>
      </c>
      <c r="F73" s="38" t="s">
        <v>1277</v>
      </c>
      <c r="G73" s="38" t="s">
        <v>638</v>
      </c>
      <c r="H73" s="37" t="s">
        <v>1427</v>
      </c>
      <c r="I73" s="37" t="s">
        <v>1646</v>
      </c>
      <c r="J73" s="37" t="s">
        <v>436</v>
      </c>
      <c r="K73" s="38" t="s">
        <v>331</v>
      </c>
      <c r="L73" s="74">
        <v>3386</v>
      </c>
      <c r="M73" s="74">
        <v>0</v>
      </c>
      <c r="N73" s="74">
        <f t="shared" si="1"/>
        <v>3386</v>
      </c>
      <c r="O73" s="84"/>
    </row>
    <row r="74" spans="1:15" s="8" customFormat="1" ht="34.5" customHeight="1">
      <c r="A74" s="36" t="s">
        <v>811</v>
      </c>
      <c r="B74" s="45">
        <v>66</v>
      </c>
      <c r="C74" s="37" t="s">
        <v>134</v>
      </c>
      <c r="D74" s="37" t="s">
        <v>1204</v>
      </c>
      <c r="E74" s="37" t="s">
        <v>436</v>
      </c>
      <c r="F74" s="38" t="s">
        <v>1278</v>
      </c>
      <c r="G74" s="38" t="s">
        <v>638</v>
      </c>
      <c r="H74" s="37" t="s">
        <v>134</v>
      </c>
      <c r="I74" s="37" t="s">
        <v>1204</v>
      </c>
      <c r="J74" s="37" t="s">
        <v>436</v>
      </c>
      <c r="K74" s="38" t="s">
        <v>332</v>
      </c>
      <c r="L74" s="74">
        <v>2402</v>
      </c>
      <c r="M74" s="74">
        <v>0</v>
      </c>
      <c r="N74" s="74">
        <f aca="true" t="shared" si="2" ref="N74:N103">L74+M74</f>
        <v>2402</v>
      </c>
      <c r="O74" s="84"/>
    </row>
    <row r="75" spans="1:15" s="8" customFormat="1" ht="34.5" customHeight="1">
      <c r="A75" s="36" t="s">
        <v>811</v>
      </c>
      <c r="B75" s="45">
        <v>67</v>
      </c>
      <c r="C75" s="37" t="s">
        <v>134</v>
      </c>
      <c r="D75" s="37" t="s">
        <v>1204</v>
      </c>
      <c r="E75" s="37" t="s">
        <v>436</v>
      </c>
      <c r="F75" s="38" t="s">
        <v>1278</v>
      </c>
      <c r="G75" s="38" t="s">
        <v>638</v>
      </c>
      <c r="H75" s="29" t="s">
        <v>1074</v>
      </c>
      <c r="I75" s="37" t="s">
        <v>1205</v>
      </c>
      <c r="J75" s="37" t="s">
        <v>436</v>
      </c>
      <c r="K75" s="38" t="s">
        <v>1550</v>
      </c>
      <c r="L75" s="74">
        <v>1486</v>
      </c>
      <c r="M75" s="74">
        <v>0</v>
      </c>
      <c r="N75" s="74">
        <f t="shared" si="2"/>
        <v>1486</v>
      </c>
      <c r="O75" s="84"/>
    </row>
    <row r="76" spans="1:15" s="8" customFormat="1" ht="34.5" customHeight="1">
      <c r="A76" s="36" t="s">
        <v>811</v>
      </c>
      <c r="B76" s="45">
        <v>68</v>
      </c>
      <c r="C76" s="37" t="s">
        <v>134</v>
      </c>
      <c r="D76" s="37" t="s">
        <v>1204</v>
      </c>
      <c r="E76" s="37" t="s">
        <v>436</v>
      </c>
      <c r="F76" s="38" t="s">
        <v>1278</v>
      </c>
      <c r="G76" s="38" t="s">
        <v>638</v>
      </c>
      <c r="H76" s="29" t="s">
        <v>1074</v>
      </c>
      <c r="I76" s="37" t="s">
        <v>1206</v>
      </c>
      <c r="J76" s="37" t="s">
        <v>436</v>
      </c>
      <c r="K76" s="38" t="s">
        <v>1551</v>
      </c>
      <c r="L76" s="74">
        <v>607</v>
      </c>
      <c r="M76" s="74">
        <v>0</v>
      </c>
      <c r="N76" s="74">
        <f t="shared" si="2"/>
        <v>607</v>
      </c>
      <c r="O76" s="84"/>
    </row>
    <row r="77" spans="1:15" s="8" customFormat="1" ht="34.5" customHeight="1">
      <c r="A77" s="36" t="s">
        <v>811</v>
      </c>
      <c r="B77" s="45">
        <v>69</v>
      </c>
      <c r="C77" s="37" t="s">
        <v>364</v>
      </c>
      <c r="D77" s="37" t="s">
        <v>1466</v>
      </c>
      <c r="E77" s="37" t="s">
        <v>436</v>
      </c>
      <c r="F77" s="38" t="s">
        <v>1279</v>
      </c>
      <c r="G77" s="38" t="s">
        <v>638</v>
      </c>
      <c r="H77" s="29" t="s">
        <v>1075</v>
      </c>
      <c r="I77" s="37" t="s">
        <v>1466</v>
      </c>
      <c r="J77" s="37" t="s">
        <v>436</v>
      </c>
      <c r="K77" s="38" t="s">
        <v>1076</v>
      </c>
      <c r="L77" s="74">
        <v>9248.33</v>
      </c>
      <c r="M77" s="74">
        <f>4089+254.12</f>
        <v>4343.12</v>
      </c>
      <c r="N77" s="74">
        <f t="shared" si="2"/>
        <v>13591.45</v>
      </c>
      <c r="O77" s="84"/>
    </row>
    <row r="78" spans="1:15" s="8" customFormat="1" ht="34.5" customHeight="1">
      <c r="A78" s="36" t="s">
        <v>811</v>
      </c>
      <c r="B78" s="45">
        <v>70</v>
      </c>
      <c r="C78" s="37" t="s">
        <v>365</v>
      </c>
      <c r="D78" s="37" t="s">
        <v>1625</v>
      </c>
      <c r="E78" s="37" t="s">
        <v>436</v>
      </c>
      <c r="F78" s="38" t="s">
        <v>1280</v>
      </c>
      <c r="G78" s="38" t="s">
        <v>638</v>
      </c>
      <c r="H78" s="37" t="s">
        <v>365</v>
      </c>
      <c r="I78" s="37" t="s">
        <v>1625</v>
      </c>
      <c r="J78" s="37" t="s">
        <v>436</v>
      </c>
      <c r="K78" s="38" t="s">
        <v>1552</v>
      </c>
      <c r="L78" s="74">
        <v>9481</v>
      </c>
      <c r="M78" s="74">
        <v>0</v>
      </c>
      <c r="N78" s="74">
        <f t="shared" si="2"/>
        <v>9481</v>
      </c>
      <c r="O78" s="84"/>
    </row>
    <row r="79" spans="1:15" s="8" customFormat="1" ht="34.5" customHeight="1">
      <c r="A79" s="36" t="s">
        <v>811</v>
      </c>
      <c r="B79" s="45">
        <v>71</v>
      </c>
      <c r="C79" s="37" t="s">
        <v>385</v>
      </c>
      <c r="D79" s="37" t="s">
        <v>498</v>
      </c>
      <c r="E79" s="37" t="s">
        <v>1262</v>
      </c>
      <c r="F79" s="38" t="s">
        <v>186</v>
      </c>
      <c r="G79" s="38" t="s">
        <v>1046</v>
      </c>
      <c r="H79" s="37" t="s">
        <v>1239</v>
      </c>
      <c r="I79" s="28" t="s">
        <v>498</v>
      </c>
      <c r="J79" s="37" t="s">
        <v>1262</v>
      </c>
      <c r="K79" s="38" t="s">
        <v>321</v>
      </c>
      <c r="L79" s="74">
        <v>2033</v>
      </c>
      <c r="M79" s="74">
        <v>0</v>
      </c>
      <c r="N79" s="74">
        <f t="shared" si="2"/>
        <v>2033</v>
      </c>
      <c r="O79" s="84"/>
    </row>
    <row r="80" spans="1:15" s="8" customFormat="1" ht="34.5" customHeight="1">
      <c r="A80" s="36" t="s">
        <v>811</v>
      </c>
      <c r="B80" s="45">
        <v>72</v>
      </c>
      <c r="C80" s="37" t="s">
        <v>375</v>
      </c>
      <c r="D80" s="37" t="s">
        <v>1281</v>
      </c>
      <c r="E80" s="37" t="s">
        <v>1262</v>
      </c>
      <c r="F80" s="38" t="s">
        <v>1481</v>
      </c>
      <c r="G80" s="38" t="s">
        <v>638</v>
      </c>
      <c r="H80" s="37" t="s">
        <v>375</v>
      </c>
      <c r="I80" s="37" t="s">
        <v>1626</v>
      </c>
      <c r="J80" s="37" t="s">
        <v>1262</v>
      </c>
      <c r="K80" s="38" t="s">
        <v>1553</v>
      </c>
      <c r="L80" s="74">
        <v>1661</v>
      </c>
      <c r="M80" s="74">
        <v>0</v>
      </c>
      <c r="N80" s="74">
        <f t="shared" si="2"/>
        <v>1661</v>
      </c>
      <c r="O80" s="84"/>
    </row>
    <row r="81" spans="1:15" s="8" customFormat="1" ht="34.5" customHeight="1">
      <c r="A81" s="36" t="s">
        <v>811</v>
      </c>
      <c r="B81" s="45">
        <v>73</v>
      </c>
      <c r="C81" s="37" t="s">
        <v>386</v>
      </c>
      <c r="D81" s="37" t="s">
        <v>190</v>
      </c>
      <c r="E81" s="37" t="s">
        <v>191</v>
      </c>
      <c r="F81" s="38" t="s">
        <v>192</v>
      </c>
      <c r="G81" s="38" t="s">
        <v>1046</v>
      </c>
      <c r="H81" s="37" t="s">
        <v>1199</v>
      </c>
      <c r="I81" s="28" t="s">
        <v>499</v>
      </c>
      <c r="J81" s="37" t="s">
        <v>1263</v>
      </c>
      <c r="K81" s="38" t="s">
        <v>1554</v>
      </c>
      <c r="L81" s="74">
        <v>3587</v>
      </c>
      <c r="M81" s="74">
        <v>0</v>
      </c>
      <c r="N81" s="74">
        <f t="shared" si="2"/>
        <v>3587</v>
      </c>
      <c r="O81" s="84"/>
    </row>
    <row r="82" spans="1:15" s="8" customFormat="1" ht="34.5" customHeight="1">
      <c r="A82" s="36" t="s">
        <v>811</v>
      </c>
      <c r="B82" s="45">
        <v>74</v>
      </c>
      <c r="C82" s="37" t="s">
        <v>386</v>
      </c>
      <c r="D82" s="37" t="s">
        <v>190</v>
      </c>
      <c r="E82" s="37" t="s">
        <v>191</v>
      </c>
      <c r="F82" s="38" t="s">
        <v>192</v>
      </c>
      <c r="G82" s="38" t="s">
        <v>1046</v>
      </c>
      <c r="H82" s="37" t="s">
        <v>1771</v>
      </c>
      <c r="I82" s="28" t="s">
        <v>808</v>
      </c>
      <c r="J82" s="37" t="s">
        <v>1263</v>
      </c>
      <c r="K82" s="38" t="s">
        <v>1554</v>
      </c>
      <c r="L82" s="74">
        <v>474</v>
      </c>
      <c r="M82" s="74">
        <v>0</v>
      </c>
      <c r="N82" s="74">
        <f t="shared" si="2"/>
        <v>474</v>
      </c>
      <c r="O82" s="84"/>
    </row>
    <row r="83" spans="1:15" s="8" customFormat="1" ht="34.5" customHeight="1">
      <c r="A83" s="36" t="s">
        <v>811</v>
      </c>
      <c r="B83" s="45">
        <v>75</v>
      </c>
      <c r="C83" s="37" t="s">
        <v>386</v>
      </c>
      <c r="D83" s="37" t="s">
        <v>190</v>
      </c>
      <c r="E83" s="37" t="s">
        <v>191</v>
      </c>
      <c r="F83" s="38" t="s">
        <v>192</v>
      </c>
      <c r="G83" s="38" t="s">
        <v>78</v>
      </c>
      <c r="H83" s="37" t="s">
        <v>1482</v>
      </c>
      <c r="I83" s="28" t="s">
        <v>809</v>
      </c>
      <c r="J83" s="37" t="s">
        <v>1263</v>
      </c>
      <c r="K83" s="38" t="s">
        <v>1555</v>
      </c>
      <c r="L83" s="74">
        <v>1684</v>
      </c>
      <c r="M83" s="74">
        <v>0</v>
      </c>
      <c r="N83" s="74">
        <f t="shared" si="2"/>
        <v>1684</v>
      </c>
      <c r="O83" s="84"/>
    </row>
    <row r="84" spans="1:15" s="8" customFormat="1" ht="34.5" customHeight="1">
      <c r="A84" s="36" t="s">
        <v>811</v>
      </c>
      <c r="B84" s="45">
        <v>76</v>
      </c>
      <c r="C84" s="37" t="s">
        <v>386</v>
      </c>
      <c r="D84" s="37" t="s">
        <v>190</v>
      </c>
      <c r="E84" s="37" t="s">
        <v>191</v>
      </c>
      <c r="F84" s="38" t="s">
        <v>192</v>
      </c>
      <c r="G84" s="38" t="s">
        <v>78</v>
      </c>
      <c r="H84" s="37" t="s">
        <v>1772</v>
      </c>
      <c r="I84" s="28" t="s">
        <v>855</v>
      </c>
      <c r="J84" s="37" t="s">
        <v>1263</v>
      </c>
      <c r="K84" s="38" t="s">
        <v>1556</v>
      </c>
      <c r="L84" s="74">
        <v>1380</v>
      </c>
      <c r="M84" s="74">
        <v>0</v>
      </c>
      <c r="N84" s="74">
        <f t="shared" si="2"/>
        <v>1380</v>
      </c>
      <c r="O84" s="84"/>
    </row>
    <row r="85" spans="1:15" s="8" customFormat="1" ht="34.5" customHeight="1">
      <c r="A85" s="36" t="s">
        <v>811</v>
      </c>
      <c r="B85" s="45">
        <v>77</v>
      </c>
      <c r="C85" s="37" t="s">
        <v>386</v>
      </c>
      <c r="D85" s="37" t="s">
        <v>190</v>
      </c>
      <c r="E85" s="37" t="s">
        <v>191</v>
      </c>
      <c r="F85" s="38" t="s">
        <v>192</v>
      </c>
      <c r="G85" s="38" t="s">
        <v>78</v>
      </c>
      <c r="H85" s="37" t="s">
        <v>1773</v>
      </c>
      <c r="I85" s="28" t="s">
        <v>810</v>
      </c>
      <c r="J85" s="37" t="s">
        <v>1263</v>
      </c>
      <c r="K85" s="38" t="s">
        <v>1557</v>
      </c>
      <c r="L85" s="74">
        <v>677.5</v>
      </c>
      <c r="M85" s="74">
        <v>0</v>
      </c>
      <c r="N85" s="74">
        <f t="shared" si="2"/>
        <v>677.5</v>
      </c>
      <c r="O85" s="84"/>
    </row>
    <row r="86" spans="1:15" s="8" customFormat="1" ht="34.5" customHeight="1">
      <c r="A86" s="36" t="s">
        <v>811</v>
      </c>
      <c r="B86" s="45">
        <v>78</v>
      </c>
      <c r="C86" s="37" t="s">
        <v>386</v>
      </c>
      <c r="D86" s="37" t="s">
        <v>190</v>
      </c>
      <c r="E86" s="37" t="s">
        <v>191</v>
      </c>
      <c r="F86" s="38" t="s">
        <v>192</v>
      </c>
      <c r="G86" s="38" t="s">
        <v>767</v>
      </c>
      <c r="H86" s="37" t="s">
        <v>0</v>
      </c>
      <c r="I86" s="28" t="s">
        <v>856</v>
      </c>
      <c r="J86" s="37" t="s">
        <v>1263</v>
      </c>
      <c r="K86" s="38" t="s">
        <v>1558</v>
      </c>
      <c r="L86" s="74">
        <v>402</v>
      </c>
      <c r="M86" s="74">
        <v>0</v>
      </c>
      <c r="N86" s="74">
        <f t="shared" si="2"/>
        <v>402</v>
      </c>
      <c r="O86" s="84"/>
    </row>
    <row r="87" spans="1:15" s="8" customFormat="1" ht="34.5" customHeight="1">
      <c r="A87" s="36" t="s">
        <v>811</v>
      </c>
      <c r="B87" s="45">
        <v>79</v>
      </c>
      <c r="C87" s="37" t="s">
        <v>386</v>
      </c>
      <c r="D87" s="37" t="s">
        <v>190</v>
      </c>
      <c r="E87" s="37" t="s">
        <v>191</v>
      </c>
      <c r="F87" s="38" t="s">
        <v>192</v>
      </c>
      <c r="G87" s="38" t="s">
        <v>767</v>
      </c>
      <c r="H87" s="37" t="s">
        <v>1406</v>
      </c>
      <c r="I87" s="28" t="s">
        <v>857</v>
      </c>
      <c r="J87" s="37" t="s">
        <v>1263</v>
      </c>
      <c r="K87" s="38" t="s">
        <v>1559</v>
      </c>
      <c r="L87" s="74">
        <v>637</v>
      </c>
      <c r="M87" s="74">
        <v>0</v>
      </c>
      <c r="N87" s="74">
        <f t="shared" si="2"/>
        <v>637</v>
      </c>
      <c r="O87" s="84"/>
    </row>
    <row r="88" spans="1:15" s="8" customFormat="1" ht="34.5" customHeight="1">
      <c r="A88" s="36" t="s">
        <v>811</v>
      </c>
      <c r="B88" s="45">
        <v>80</v>
      </c>
      <c r="C88" s="37" t="s">
        <v>132</v>
      </c>
      <c r="D88" s="37" t="s">
        <v>588</v>
      </c>
      <c r="E88" s="37" t="s">
        <v>820</v>
      </c>
      <c r="F88" s="38" t="s">
        <v>1483</v>
      </c>
      <c r="G88" s="38" t="s">
        <v>78</v>
      </c>
      <c r="H88" s="37" t="s">
        <v>1411</v>
      </c>
      <c r="I88" s="28" t="s">
        <v>854</v>
      </c>
      <c r="J88" s="37" t="s">
        <v>820</v>
      </c>
      <c r="K88" s="38" t="s">
        <v>1560</v>
      </c>
      <c r="L88" s="74">
        <v>1331</v>
      </c>
      <c r="M88" s="74">
        <v>0</v>
      </c>
      <c r="N88" s="74">
        <f t="shared" si="2"/>
        <v>1331</v>
      </c>
      <c r="O88" s="84"/>
    </row>
    <row r="89" spans="1:15" s="8" customFormat="1" ht="34.5" customHeight="1">
      <c r="A89" s="36" t="s">
        <v>811</v>
      </c>
      <c r="B89" s="45">
        <v>81</v>
      </c>
      <c r="C89" s="37" t="s">
        <v>132</v>
      </c>
      <c r="D89" s="37" t="s">
        <v>588</v>
      </c>
      <c r="E89" s="37" t="s">
        <v>820</v>
      </c>
      <c r="F89" s="38" t="s">
        <v>1483</v>
      </c>
      <c r="G89" s="38" t="s">
        <v>767</v>
      </c>
      <c r="H89" s="37" t="s">
        <v>1407</v>
      </c>
      <c r="I89" s="28" t="s">
        <v>853</v>
      </c>
      <c r="J89" s="37" t="s">
        <v>820</v>
      </c>
      <c r="K89" s="38" t="s">
        <v>1561</v>
      </c>
      <c r="L89" s="74">
        <v>638</v>
      </c>
      <c r="M89" s="74">
        <v>0</v>
      </c>
      <c r="N89" s="74">
        <f t="shared" si="2"/>
        <v>638</v>
      </c>
      <c r="O89" s="84"/>
    </row>
    <row r="90" spans="1:15" s="8" customFormat="1" ht="34.5" customHeight="1">
      <c r="A90" s="36" t="s">
        <v>811</v>
      </c>
      <c r="B90" s="45">
        <v>82</v>
      </c>
      <c r="C90" s="37" t="s">
        <v>133</v>
      </c>
      <c r="D90" s="37" t="s">
        <v>589</v>
      </c>
      <c r="E90" s="37" t="s">
        <v>820</v>
      </c>
      <c r="F90" s="38" t="s">
        <v>590</v>
      </c>
      <c r="G90" s="38" t="s">
        <v>78</v>
      </c>
      <c r="H90" s="37" t="s">
        <v>1412</v>
      </c>
      <c r="I90" s="28" t="s">
        <v>821</v>
      </c>
      <c r="J90" s="37" t="s">
        <v>820</v>
      </c>
      <c r="K90" s="38" t="s">
        <v>1562</v>
      </c>
      <c r="L90" s="74">
        <v>2565.51</v>
      </c>
      <c r="M90" s="74">
        <v>0</v>
      </c>
      <c r="N90" s="74">
        <f t="shared" si="2"/>
        <v>2565.51</v>
      </c>
      <c r="O90" s="84"/>
    </row>
    <row r="91" spans="1:15" s="8" customFormat="1" ht="34.5" customHeight="1">
      <c r="A91" s="36" t="s">
        <v>811</v>
      </c>
      <c r="B91" s="45">
        <v>83</v>
      </c>
      <c r="C91" s="37" t="s">
        <v>133</v>
      </c>
      <c r="D91" s="37" t="s">
        <v>589</v>
      </c>
      <c r="E91" s="37" t="s">
        <v>820</v>
      </c>
      <c r="F91" s="38" t="s">
        <v>590</v>
      </c>
      <c r="G91" s="38" t="s">
        <v>767</v>
      </c>
      <c r="H91" s="37" t="s">
        <v>1408</v>
      </c>
      <c r="I91" s="28" t="s">
        <v>821</v>
      </c>
      <c r="J91" s="37" t="s">
        <v>820</v>
      </c>
      <c r="K91" s="38" t="s">
        <v>1563</v>
      </c>
      <c r="L91" s="74">
        <v>884.25</v>
      </c>
      <c r="M91" s="74">
        <v>0</v>
      </c>
      <c r="N91" s="74">
        <f t="shared" si="2"/>
        <v>884.25</v>
      </c>
      <c r="O91" s="84"/>
    </row>
    <row r="92" spans="1:15" s="8" customFormat="1" ht="34.5" customHeight="1">
      <c r="A92" s="36" t="s">
        <v>811</v>
      </c>
      <c r="B92" s="45">
        <v>84</v>
      </c>
      <c r="C92" s="37" t="s">
        <v>1428</v>
      </c>
      <c r="D92" s="37" t="s">
        <v>1627</v>
      </c>
      <c r="E92" s="37" t="s">
        <v>820</v>
      </c>
      <c r="F92" s="38" t="s">
        <v>1282</v>
      </c>
      <c r="G92" s="38" t="s">
        <v>638</v>
      </c>
      <c r="H92" s="37" t="s">
        <v>1428</v>
      </c>
      <c r="I92" s="37" t="s">
        <v>1627</v>
      </c>
      <c r="J92" s="37" t="s">
        <v>820</v>
      </c>
      <c r="K92" s="38" t="s">
        <v>1032</v>
      </c>
      <c r="L92" s="74">
        <v>3570</v>
      </c>
      <c r="M92" s="74">
        <v>0</v>
      </c>
      <c r="N92" s="74">
        <f t="shared" si="2"/>
        <v>3570</v>
      </c>
      <c r="O92" s="84"/>
    </row>
    <row r="93" spans="1:15" s="8" customFormat="1" ht="34.5" customHeight="1">
      <c r="A93" s="36" t="s">
        <v>811</v>
      </c>
      <c r="B93" s="45">
        <v>85</v>
      </c>
      <c r="C93" s="37" t="s">
        <v>366</v>
      </c>
      <c r="D93" s="37" t="s">
        <v>1283</v>
      </c>
      <c r="E93" s="37" t="s">
        <v>820</v>
      </c>
      <c r="F93" s="38" t="s">
        <v>1284</v>
      </c>
      <c r="G93" s="38" t="s">
        <v>638</v>
      </c>
      <c r="H93" s="37" t="s">
        <v>366</v>
      </c>
      <c r="I93" s="37" t="s">
        <v>1628</v>
      </c>
      <c r="J93" s="37" t="s">
        <v>820</v>
      </c>
      <c r="K93" s="38" t="s">
        <v>1564</v>
      </c>
      <c r="L93" s="74">
        <v>7335.71</v>
      </c>
      <c r="M93" s="74">
        <v>0</v>
      </c>
      <c r="N93" s="74">
        <f t="shared" si="2"/>
        <v>7335.71</v>
      </c>
      <c r="O93" s="84"/>
    </row>
    <row r="94" spans="1:15" s="8" customFormat="1" ht="34.5" customHeight="1">
      <c r="A94" s="36" t="s">
        <v>811</v>
      </c>
      <c r="B94" s="45">
        <v>86</v>
      </c>
      <c r="C94" s="37" t="s">
        <v>135</v>
      </c>
      <c r="D94" s="37" t="s">
        <v>1200</v>
      </c>
      <c r="E94" s="37" t="s">
        <v>1285</v>
      </c>
      <c r="F94" s="38" t="s">
        <v>1286</v>
      </c>
      <c r="G94" s="38" t="s">
        <v>638</v>
      </c>
      <c r="H94" s="29" t="s">
        <v>1088</v>
      </c>
      <c r="I94" s="37" t="s">
        <v>1201</v>
      </c>
      <c r="J94" s="37" t="s">
        <v>820</v>
      </c>
      <c r="K94" s="38" t="s">
        <v>1565</v>
      </c>
      <c r="L94" s="74">
        <v>1986</v>
      </c>
      <c r="M94" s="74">
        <v>0</v>
      </c>
      <c r="N94" s="74">
        <f t="shared" si="2"/>
        <v>1986</v>
      </c>
      <c r="O94" s="84"/>
    </row>
    <row r="95" spans="1:15" s="8" customFormat="1" ht="34.5" customHeight="1">
      <c r="A95" s="36" t="s">
        <v>811</v>
      </c>
      <c r="B95" s="45">
        <v>87</v>
      </c>
      <c r="C95" s="37" t="s">
        <v>963</v>
      </c>
      <c r="D95" s="37" t="s">
        <v>577</v>
      </c>
      <c r="E95" s="37" t="s">
        <v>146</v>
      </c>
      <c r="F95" s="38" t="s">
        <v>147</v>
      </c>
      <c r="G95" s="38" t="s">
        <v>78</v>
      </c>
      <c r="H95" s="37" t="s">
        <v>922</v>
      </c>
      <c r="I95" s="28" t="s">
        <v>576</v>
      </c>
      <c r="J95" s="37" t="s">
        <v>1317</v>
      </c>
      <c r="K95" s="38" t="s">
        <v>1566</v>
      </c>
      <c r="L95" s="74">
        <v>2109</v>
      </c>
      <c r="M95" s="74">
        <v>0</v>
      </c>
      <c r="N95" s="74">
        <f t="shared" si="2"/>
        <v>2109</v>
      </c>
      <c r="O95" s="84"/>
    </row>
    <row r="96" spans="1:15" s="8" customFormat="1" ht="34.5" customHeight="1">
      <c r="A96" s="36" t="s">
        <v>811</v>
      </c>
      <c r="B96" s="45">
        <v>88</v>
      </c>
      <c r="C96" s="37" t="s">
        <v>963</v>
      </c>
      <c r="D96" s="37" t="s">
        <v>577</v>
      </c>
      <c r="E96" s="37" t="s">
        <v>146</v>
      </c>
      <c r="F96" s="38" t="s">
        <v>147</v>
      </c>
      <c r="G96" s="38" t="s">
        <v>78</v>
      </c>
      <c r="H96" s="37" t="s">
        <v>923</v>
      </c>
      <c r="I96" s="28" t="s">
        <v>577</v>
      </c>
      <c r="J96" s="37" t="s">
        <v>1317</v>
      </c>
      <c r="K96" s="38" t="s">
        <v>1567</v>
      </c>
      <c r="L96" s="74">
        <v>1675</v>
      </c>
      <c r="M96" s="74">
        <v>0</v>
      </c>
      <c r="N96" s="74">
        <f t="shared" si="2"/>
        <v>1675</v>
      </c>
      <c r="O96" s="84"/>
    </row>
    <row r="97" spans="1:15" s="8" customFormat="1" ht="34.5" customHeight="1">
      <c r="A97" s="36" t="s">
        <v>811</v>
      </c>
      <c r="B97" s="45">
        <v>89</v>
      </c>
      <c r="C97" s="37" t="s">
        <v>387</v>
      </c>
      <c r="D97" s="37" t="s">
        <v>591</v>
      </c>
      <c r="E97" s="37" t="s">
        <v>592</v>
      </c>
      <c r="F97" s="38" t="s">
        <v>593</v>
      </c>
      <c r="G97" s="38" t="s">
        <v>78</v>
      </c>
      <c r="H97" s="37" t="s">
        <v>1418</v>
      </c>
      <c r="I97" s="28" t="s">
        <v>559</v>
      </c>
      <c r="J97" s="37" t="s">
        <v>1317</v>
      </c>
      <c r="K97" s="38" t="s">
        <v>1568</v>
      </c>
      <c r="L97" s="74">
        <v>365</v>
      </c>
      <c r="M97" s="74">
        <v>0</v>
      </c>
      <c r="N97" s="74">
        <f t="shared" si="2"/>
        <v>365</v>
      </c>
      <c r="O97" s="84"/>
    </row>
    <row r="98" spans="1:15" s="8" customFormat="1" ht="34.5" customHeight="1">
      <c r="A98" s="36" t="s">
        <v>811</v>
      </c>
      <c r="B98" s="45">
        <v>90</v>
      </c>
      <c r="C98" s="37" t="s">
        <v>367</v>
      </c>
      <c r="D98" s="37" t="s">
        <v>1629</v>
      </c>
      <c r="E98" s="37" t="s">
        <v>146</v>
      </c>
      <c r="F98" s="38" t="s">
        <v>1484</v>
      </c>
      <c r="G98" s="38" t="s">
        <v>638</v>
      </c>
      <c r="H98" s="29" t="s">
        <v>1079</v>
      </c>
      <c r="I98" s="37" t="s">
        <v>1629</v>
      </c>
      <c r="J98" s="37" t="s">
        <v>1317</v>
      </c>
      <c r="K98" s="38" t="s">
        <v>1080</v>
      </c>
      <c r="L98" s="74">
        <v>2933</v>
      </c>
      <c r="M98" s="74">
        <v>0</v>
      </c>
      <c r="N98" s="74">
        <f t="shared" si="2"/>
        <v>2933</v>
      </c>
      <c r="O98" s="84"/>
    </row>
    <row r="99" spans="1:15" s="8" customFormat="1" ht="34.5" customHeight="1">
      <c r="A99" s="36" t="s">
        <v>811</v>
      </c>
      <c r="B99" s="45">
        <v>91</v>
      </c>
      <c r="C99" s="37" t="s">
        <v>135</v>
      </c>
      <c r="D99" s="37" t="s">
        <v>1200</v>
      </c>
      <c r="E99" s="37" t="s">
        <v>1285</v>
      </c>
      <c r="F99" s="38" t="s">
        <v>1286</v>
      </c>
      <c r="G99" s="38" t="s">
        <v>638</v>
      </c>
      <c r="H99" s="37" t="s">
        <v>9</v>
      </c>
      <c r="I99" s="37" t="s">
        <v>1200</v>
      </c>
      <c r="J99" s="37" t="s">
        <v>1150</v>
      </c>
      <c r="K99" s="38" t="s">
        <v>1569</v>
      </c>
      <c r="L99" s="74">
        <v>2500</v>
      </c>
      <c r="M99" s="74">
        <v>0</v>
      </c>
      <c r="N99" s="74">
        <f t="shared" si="2"/>
        <v>2500</v>
      </c>
      <c r="O99" s="84"/>
    </row>
    <row r="100" spans="1:15" s="8" customFormat="1" ht="34.5" customHeight="1">
      <c r="A100" s="36" t="s">
        <v>811</v>
      </c>
      <c r="B100" s="45">
        <v>92</v>
      </c>
      <c r="C100" s="37" t="s">
        <v>1147</v>
      </c>
      <c r="D100" s="37" t="s">
        <v>594</v>
      </c>
      <c r="E100" s="37" t="s">
        <v>822</v>
      </c>
      <c r="F100" s="38" t="s">
        <v>595</v>
      </c>
      <c r="G100" s="38" t="s">
        <v>78</v>
      </c>
      <c r="H100" s="37" t="s">
        <v>1419</v>
      </c>
      <c r="I100" s="28" t="s">
        <v>562</v>
      </c>
      <c r="J100" s="37" t="s">
        <v>822</v>
      </c>
      <c r="K100" s="38" t="s">
        <v>1570</v>
      </c>
      <c r="L100" s="74">
        <v>1186</v>
      </c>
      <c r="M100" s="74">
        <v>0</v>
      </c>
      <c r="N100" s="74">
        <f t="shared" si="2"/>
        <v>1186</v>
      </c>
      <c r="O100" s="84"/>
    </row>
    <row r="101" spans="1:15" s="8" customFormat="1" ht="34.5" customHeight="1">
      <c r="A101" s="36" t="s">
        <v>811</v>
      </c>
      <c r="B101" s="45">
        <v>93</v>
      </c>
      <c r="C101" s="37" t="s">
        <v>1147</v>
      </c>
      <c r="D101" s="37" t="s">
        <v>594</v>
      </c>
      <c r="E101" s="37" t="s">
        <v>822</v>
      </c>
      <c r="F101" s="38" t="s">
        <v>595</v>
      </c>
      <c r="G101" s="38" t="s">
        <v>78</v>
      </c>
      <c r="H101" s="37" t="s">
        <v>1420</v>
      </c>
      <c r="I101" s="28" t="s">
        <v>560</v>
      </c>
      <c r="J101" s="37" t="s">
        <v>822</v>
      </c>
      <c r="K101" s="38" t="s">
        <v>1571</v>
      </c>
      <c r="L101" s="74">
        <v>1735</v>
      </c>
      <c r="M101" s="74">
        <v>0</v>
      </c>
      <c r="N101" s="74">
        <f t="shared" si="2"/>
        <v>1735</v>
      </c>
      <c r="O101" s="84"/>
    </row>
    <row r="102" spans="1:15" s="8" customFormat="1" ht="34.5" customHeight="1">
      <c r="A102" s="36" t="s">
        <v>811</v>
      </c>
      <c r="B102" s="45">
        <v>94</v>
      </c>
      <c r="C102" s="37" t="s">
        <v>1147</v>
      </c>
      <c r="D102" s="37" t="s">
        <v>594</v>
      </c>
      <c r="E102" s="37" t="s">
        <v>822</v>
      </c>
      <c r="F102" s="38" t="s">
        <v>595</v>
      </c>
      <c r="G102" s="38" t="s">
        <v>78</v>
      </c>
      <c r="H102" s="37" t="s">
        <v>1</v>
      </c>
      <c r="I102" s="28" t="s">
        <v>561</v>
      </c>
      <c r="J102" s="37" t="s">
        <v>822</v>
      </c>
      <c r="K102" s="38" t="s">
        <v>1572</v>
      </c>
      <c r="L102" s="74">
        <v>680</v>
      </c>
      <c r="M102" s="74">
        <v>0</v>
      </c>
      <c r="N102" s="74">
        <f t="shared" si="2"/>
        <v>680</v>
      </c>
      <c r="O102" s="84"/>
    </row>
    <row r="103" spans="1:15" s="8" customFormat="1" ht="34.5" customHeight="1">
      <c r="A103" s="36" t="s">
        <v>811</v>
      </c>
      <c r="B103" s="45">
        <v>95</v>
      </c>
      <c r="C103" s="37" t="s">
        <v>1147</v>
      </c>
      <c r="D103" s="37" t="s">
        <v>594</v>
      </c>
      <c r="E103" s="37" t="s">
        <v>822</v>
      </c>
      <c r="F103" s="38" t="s">
        <v>595</v>
      </c>
      <c r="G103" s="38" t="s">
        <v>1046</v>
      </c>
      <c r="H103" s="37" t="s">
        <v>572</v>
      </c>
      <c r="I103" s="28" t="s">
        <v>594</v>
      </c>
      <c r="J103" s="37" t="s">
        <v>822</v>
      </c>
      <c r="K103" s="38" t="s">
        <v>1573</v>
      </c>
      <c r="L103" s="74">
        <v>1071</v>
      </c>
      <c r="M103" s="74">
        <v>0</v>
      </c>
      <c r="N103" s="74">
        <f t="shared" si="2"/>
        <v>1071</v>
      </c>
      <c r="O103" s="84"/>
    </row>
    <row r="104" spans="1:15" s="8" customFormat="1" ht="34.5" customHeight="1">
      <c r="A104" s="36" t="s">
        <v>811</v>
      </c>
      <c r="B104" s="45">
        <v>96</v>
      </c>
      <c r="C104" s="37" t="s">
        <v>368</v>
      </c>
      <c r="D104" s="37" t="s">
        <v>1202</v>
      </c>
      <c r="E104" s="37" t="s">
        <v>1287</v>
      </c>
      <c r="F104" s="38" t="s">
        <v>1288</v>
      </c>
      <c r="G104" s="38" t="s">
        <v>638</v>
      </c>
      <c r="H104" s="37" t="s">
        <v>368</v>
      </c>
      <c r="I104" s="37" t="s">
        <v>1202</v>
      </c>
      <c r="J104" s="37" t="s">
        <v>1151</v>
      </c>
      <c r="K104" s="38" t="s">
        <v>1574</v>
      </c>
      <c r="L104" s="74">
        <v>1258</v>
      </c>
      <c r="M104" s="74">
        <v>0</v>
      </c>
      <c r="N104" s="74">
        <f aca="true" t="shared" si="3" ref="N104:N133">L104+M104</f>
        <v>1258</v>
      </c>
      <c r="O104" s="84"/>
    </row>
    <row r="105" spans="1:15" s="8" customFormat="1" ht="34.5" customHeight="1">
      <c r="A105" s="36" t="s">
        <v>811</v>
      </c>
      <c r="B105" s="45">
        <v>97</v>
      </c>
      <c r="C105" s="37" t="s">
        <v>388</v>
      </c>
      <c r="D105" s="37" t="s">
        <v>596</v>
      </c>
      <c r="E105" s="37" t="s">
        <v>823</v>
      </c>
      <c r="F105" s="38" t="s">
        <v>1485</v>
      </c>
      <c r="G105" s="38" t="s">
        <v>78</v>
      </c>
      <c r="H105" s="37" t="s">
        <v>2</v>
      </c>
      <c r="I105" s="28" t="s">
        <v>824</v>
      </c>
      <c r="J105" s="37" t="s">
        <v>823</v>
      </c>
      <c r="K105" s="38" t="s">
        <v>322</v>
      </c>
      <c r="L105" s="74">
        <v>1339</v>
      </c>
      <c r="M105" s="74">
        <v>0</v>
      </c>
      <c r="N105" s="74">
        <f t="shared" si="3"/>
        <v>1339</v>
      </c>
      <c r="O105" s="84"/>
    </row>
    <row r="106" spans="1:15" s="8" customFormat="1" ht="34.5" customHeight="1">
      <c r="A106" s="36" t="s">
        <v>811</v>
      </c>
      <c r="B106" s="45">
        <v>98</v>
      </c>
      <c r="C106" s="37" t="s">
        <v>968</v>
      </c>
      <c r="D106" s="37" t="s">
        <v>597</v>
      </c>
      <c r="E106" s="37" t="s">
        <v>825</v>
      </c>
      <c r="F106" s="38" t="s">
        <v>598</v>
      </c>
      <c r="G106" s="38" t="s">
        <v>78</v>
      </c>
      <c r="H106" s="37" t="s">
        <v>3</v>
      </c>
      <c r="I106" s="28" t="s">
        <v>826</v>
      </c>
      <c r="J106" s="37" t="s">
        <v>825</v>
      </c>
      <c r="K106" s="38" t="s">
        <v>1575</v>
      </c>
      <c r="L106" s="74">
        <v>967</v>
      </c>
      <c r="M106" s="74">
        <v>0</v>
      </c>
      <c r="N106" s="74">
        <f t="shared" si="3"/>
        <v>967</v>
      </c>
      <c r="O106" s="84"/>
    </row>
    <row r="107" spans="1:15" s="8" customFormat="1" ht="34.5" customHeight="1">
      <c r="A107" s="36" t="s">
        <v>811</v>
      </c>
      <c r="B107" s="45">
        <v>99</v>
      </c>
      <c r="C107" s="37" t="s">
        <v>968</v>
      </c>
      <c r="D107" s="37" t="s">
        <v>597</v>
      </c>
      <c r="E107" s="37" t="s">
        <v>825</v>
      </c>
      <c r="F107" s="38" t="s">
        <v>598</v>
      </c>
      <c r="G107" s="38" t="s">
        <v>767</v>
      </c>
      <c r="H107" s="37" t="s">
        <v>4</v>
      </c>
      <c r="I107" s="28" t="s">
        <v>826</v>
      </c>
      <c r="J107" s="37" t="s">
        <v>825</v>
      </c>
      <c r="K107" s="38" t="s">
        <v>1576</v>
      </c>
      <c r="L107" s="74">
        <v>628</v>
      </c>
      <c r="M107" s="74">
        <v>0</v>
      </c>
      <c r="N107" s="74">
        <f t="shared" si="3"/>
        <v>628</v>
      </c>
      <c r="O107" s="84"/>
    </row>
    <row r="108" spans="1:15" s="8" customFormat="1" ht="34.5" customHeight="1">
      <c r="A108" s="36" t="s">
        <v>811</v>
      </c>
      <c r="B108" s="45">
        <v>100</v>
      </c>
      <c r="C108" s="37" t="s">
        <v>969</v>
      </c>
      <c r="D108" s="37" t="s">
        <v>599</v>
      </c>
      <c r="E108" s="37" t="s">
        <v>825</v>
      </c>
      <c r="F108" s="38" t="s">
        <v>600</v>
      </c>
      <c r="G108" s="38" t="s">
        <v>78</v>
      </c>
      <c r="H108" s="37" t="s">
        <v>1420</v>
      </c>
      <c r="I108" s="28" t="s">
        <v>1486</v>
      </c>
      <c r="J108" s="37" t="s">
        <v>825</v>
      </c>
      <c r="K108" s="38" t="s">
        <v>1577</v>
      </c>
      <c r="L108" s="74">
        <v>960</v>
      </c>
      <c r="M108" s="74">
        <v>0</v>
      </c>
      <c r="N108" s="74">
        <f t="shared" si="3"/>
        <v>960</v>
      </c>
      <c r="O108" s="84"/>
    </row>
    <row r="109" spans="1:15" s="8" customFormat="1" ht="34.5" customHeight="1">
      <c r="A109" s="36" t="s">
        <v>811</v>
      </c>
      <c r="B109" s="45">
        <v>101</v>
      </c>
      <c r="C109" s="37" t="s">
        <v>969</v>
      </c>
      <c r="D109" s="37" t="s">
        <v>599</v>
      </c>
      <c r="E109" s="37" t="s">
        <v>825</v>
      </c>
      <c r="F109" s="38" t="s">
        <v>600</v>
      </c>
      <c r="G109" s="38" t="s">
        <v>78</v>
      </c>
      <c r="H109" s="37" t="s">
        <v>1413</v>
      </c>
      <c r="I109" s="28" t="s">
        <v>827</v>
      </c>
      <c r="J109" s="37" t="s">
        <v>825</v>
      </c>
      <c r="K109" s="38" t="s">
        <v>1578</v>
      </c>
      <c r="L109" s="74">
        <v>480</v>
      </c>
      <c r="M109" s="74">
        <v>0</v>
      </c>
      <c r="N109" s="74">
        <f t="shared" si="3"/>
        <v>480</v>
      </c>
      <c r="O109" s="84"/>
    </row>
    <row r="110" spans="1:15" s="8" customFormat="1" ht="34.5" customHeight="1">
      <c r="A110" s="36" t="s">
        <v>811</v>
      </c>
      <c r="B110" s="45">
        <v>102</v>
      </c>
      <c r="C110" s="37" t="s">
        <v>969</v>
      </c>
      <c r="D110" s="37" t="s">
        <v>599</v>
      </c>
      <c r="E110" s="37" t="s">
        <v>825</v>
      </c>
      <c r="F110" s="38" t="s">
        <v>600</v>
      </c>
      <c r="G110" s="38" t="s">
        <v>78</v>
      </c>
      <c r="H110" s="37" t="s">
        <v>5</v>
      </c>
      <c r="I110" s="28" t="s">
        <v>797</v>
      </c>
      <c r="J110" s="37" t="s">
        <v>825</v>
      </c>
      <c r="K110" s="38" t="s">
        <v>1579</v>
      </c>
      <c r="L110" s="74">
        <v>753</v>
      </c>
      <c r="M110" s="74">
        <v>0</v>
      </c>
      <c r="N110" s="74">
        <f t="shared" si="3"/>
        <v>753</v>
      </c>
      <c r="O110" s="84"/>
    </row>
    <row r="111" spans="1:15" s="8" customFormat="1" ht="34.5" customHeight="1">
      <c r="A111" s="36" t="s">
        <v>811</v>
      </c>
      <c r="B111" s="45">
        <v>103</v>
      </c>
      <c r="C111" s="37" t="s">
        <v>969</v>
      </c>
      <c r="D111" s="37" t="s">
        <v>599</v>
      </c>
      <c r="E111" s="37" t="s">
        <v>825</v>
      </c>
      <c r="F111" s="38" t="s">
        <v>600</v>
      </c>
      <c r="G111" s="38" t="s">
        <v>78</v>
      </c>
      <c r="H111" s="37" t="s">
        <v>1414</v>
      </c>
      <c r="I111" s="28" t="s">
        <v>240</v>
      </c>
      <c r="J111" s="37" t="s">
        <v>825</v>
      </c>
      <c r="K111" s="38" t="s">
        <v>1580</v>
      </c>
      <c r="L111" s="74">
        <v>446</v>
      </c>
      <c r="M111" s="74">
        <v>0</v>
      </c>
      <c r="N111" s="74">
        <f t="shared" si="3"/>
        <v>446</v>
      </c>
      <c r="O111" s="84"/>
    </row>
    <row r="112" spans="1:15" s="8" customFormat="1" ht="34.5" customHeight="1">
      <c r="A112" s="36" t="s">
        <v>811</v>
      </c>
      <c r="B112" s="45">
        <v>104</v>
      </c>
      <c r="C112" s="37" t="s">
        <v>1677</v>
      </c>
      <c r="D112" s="37" t="s">
        <v>563</v>
      </c>
      <c r="E112" s="37" t="s">
        <v>825</v>
      </c>
      <c r="F112" s="38" t="s">
        <v>601</v>
      </c>
      <c r="G112" s="38" t="s">
        <v>767</v>
      </c>
      <c r="H112" s="37" t="s">
        <v>1409</v>
      </c>
      <c r="I112" s="28" t="s">
        <v>241</v>
      </c>
      <c r="J112" s="37" t="s">
        <v>825</v>
      </c>
      <c r="K112" s="38" t="s">
        <v>1581</v>
      </c>
      <c r="L112" s="74">
        <v>155</v>
      </c>
      <c r="M112" s="74">
        <v>0</v>
      </c>
      <c r="N112" s="74">
        <f t="shared" si="3"/>
        <v>155</v>
      </c>
      <c r="O112" s="84"/>
    </row>
    <row r="113" spans="1:15" s="8" customFormat="1" ht="34.5" customHeight="1">
      <c r="A113" s="36" t="s">
        <v>811</v>
      </c>
      <c r="B113" s="45">
        <v>105</v>
      </c>
      <c r="C113" s="37" t="s">
        <v>1677</v>
      </c>
      <c r="D113" s="37" t="s">
        <v>563</v>
      </c>
      <c r="E113" s="37" t="s">
        <v>825</v>
      </c>
      <c r="F113" s="38" t="s">
        <v>601</v>
      </c>
      <c r="G113" s="38" t="s">
        <v>78</v>
      </c>
      <c r="H113" s="37" t="s">
        <v>1309</v>
      </c>
      <c r="I113" s="28" t="s">
        <v>563</v>
      </c>
      <c r="J113" s="37" t="s">
        <v>825</v>
      </c>
      <c r="K113" s="38" t="s">
        <v>1582</v>
      </c>
      <c r="L113" s="74">
        <v>1440</v>
      </c>
      <c r="M113" s="74">
        <v>0</v>
      </c>
      <c r="N113" s="74">
        <f t="shared" si="3"/>
        <v>1440</v>
      </c>
      <c r="O113" s="84"/>
    </row>
    <row r="114" spans="1:15" s="8" customFormat="1" ht="34.5" customHeight="1">
      <c r="A114" s="36" t="s">
        <v>811</v>
      </c>
      <c r="B114" s="45">
        <v>106</v>
      </c>
      <c r="C114" s="37" t="s">
        <v>1677</v>
      </c>
      <c r="D114" s="37" t="s">
        <v>563</v>
      </c>
      <c r="E114" s="37" t="s">
        <v>825</v>
      </c>
      <c r="F114" s="38" t="s">
        <v>601</v>
      </c>
      <c r="G114" s="38" t="s">
        <v>1046</v>
      </c>
      <c r="H114" s="37" t="s">
        <v>1308</v>
      </c>
      <c r="I114" s="28" t="s">
        <v>242</v>
      </c>
      <c r="J114" s="37" t="s">
        <v>825</v>
      </c>
      <c r="K114" s="38" t="s">
        <v>1583</v>
      </c>
      <c r="L114" s="74">
        <v>516</v>
      </c>
      <c r="M114" s="74">
        <v>0</v>
      </c>
      <c r="N114" s="74">
        <f t="shared" si="3"/>
        <v>516</v>
      </c>
      <c r="O114" s="84"/>
    </row>
    <row r="115" spans="1:15" s="8" customFormat="1" ht="34.5" customHeight="1">
      <c r="A115" s="36" t="s">
        <v>811</v>
      </c>
      <c r="B115" s="45">
        <v>107</v>
      </c>
      <c r="C115" s="37" t="s">
        <v>1677</v>
      </c>
      <c r="D115" s="37" t="s">
        <v>563</v>
      </c>
      <c r="E115" s="37" t="s">
        <v>825</v>
      </c>
      <c r="F115" s="38" t="s">
        <v>601</v>
      </c>
      <c r="G115" s="38" t="s">
        <v>767</v>
      </c>
      <c r="H115" s="37" t="s">
        <v>7</v>
      </c>
      <c r="I115" s="28" t="s">
        <v>564</v>
      </c>
      <c r="J115" s="37" t="s">
        <v>825</v>
      </c>
      <c r="K115" s="38" t="s">
        <v>1584</v>
      </c>
      <c r="L115" s="74">
        <v>250</v>
      </c>
      <c r="M115" s="74">
        <v>0</v>
      </c>
      <c r="N115" s="74">
        <f t="shared" si="3"/>
        <v>250</v>
      </c>
      <c r="O115" s="84"/>
    </row>
    <row r="116" spans="1:15" s="8" customFormat="1" ht="34.5" customHeight="1">
      <c r="A116" s="36" t="s">
        <v>811</v>
      </c>
      <c r="B116" s="45">
        <v>108</v>
      </c>
      <c r="C116" s="37" t="s">
        <v>1677</v>
      </c>
      <c r="D116" s="37" t="s">
        <v>563</v>
      </c>
      <c r="E116" s="37" t="s">
        <v>825</v>
      </c>
      <c r="F116" s="38" t="s">
        <v>601</v>
      </c>
      <c r="G116" s="38" t="s">
        <v>78</v>
      </c>
      <c r="H116" s="37" t="s">
        <v>1415</v>
      </c>
      <c r="I116" s="28" t="s">
        <v>564</v>
      </c>
      <c r="J116" s="37" t="s">
        <v>825</v>
      </c>
      <c r="K116" s="38" t="s">
        <v>1585</v>
      </c>
      <c r="L116" s="74">
        <v>676</v>
      </c>
      <c r="M116" s="74">
        <v>0</v>
      </c>
      <c r="N116" s="74">
        <f t="shared" si="3"/>
        <v>676</v>
      </c>
      <c r="O116" s="84"/>
    </row>
    <row r="117" spans="1:15" s="8" customFormat="1" ht="34.5" customHeight="1">
      <c r="A117" s="36" t="s">
        <v>811</v>
      </c>
      <c r="B117" s="45">
        <v>109</v>
      </c>
      <c r="C117" s="37" t="s">
        <v>1677</v>
      </c>
      <c r="D117" s="37" t="s">
        <v>563</v>
      </c>
      <c r="E117" s="37" t="s">
        <v>825</v>
      </c>
      <c r="F117" s="38" t="s">
        <v>601</v>
      </c>
      <c r="G117" s="38" t="s">
        <v>78</v>
      </c>
      <c r="H117" s="37" t="s">
        <v>1416</v>
      </c>
      <c r="I117" s="28" t="s">
        <v>1487</v>
      </c>
      <c r="J117" s="37" t="s">
        <v>825</v>
      </c>
      <c r="K117" s="38" t="s">
        <v>1586</v>
      </c>
      <c r="L117" s="74">
        <v>380</v>
      </c>
      <c r="M117" s="74">
        <v>0</v>
      </c>
      <c r="N117" s="74">
        <f t="shared" si="3"/>
        <v>380</v>
      </c>
      <c r="O117" s="84"/>
    </row>
    <row r="118" spans="1:15" s="8" customFormat="1" ht="34.5" customHeight="1">
      <c r="A118" s="36" t="s">
        <v>811</v>
      </c>
      <c r="B118" s="45">
        <v>110</v>
      </c>
      <c r="C118" s="37" t="s">
        <v>1677</v>
      </c>
      <c r="D118" s="37" t="s">
        <v>563</v>
      </c>
      <c r="E118" s="37" t="s">
        <v>825</v>
      </c>
      <c r="F118" s="38" t="s">
        <v>601</v>
      </c>
      <c r="G118" s="38" t="s">
        <v>78</v>
      </c>
      <c r="H118" s="37" t="s">
        <v>6</v>
      </c>
      <c r="I118" s="28" t="s">
        <v>242</v>
      </c>
      <c r="J118" s="37" t="s">
        <v>825</v>
      </c>
      <c r="K118" s="38" t="s">
        <v>1587</v>
      </c>
      <c r="L118" s="74">
        <v>688</v>
      </c>
      <c r="M118" s="74">
        <v>0</v>
      </c>
      <c r="N118" s="74">
        <f t="shared" si="3"/>
        <v>688</v>
      </c>
      <c r="O118" s="84"/>
    </row>
    <row r="119" spans="1:15" s="8" customFormat="1" ht="34.5" customHeight="1">
      <c r="A119" s="36" t="s">
        <v>811</v>
      </c>
      <c r="B119" s="45">
        <v>111</v>
      </c>
      <c r="C119" s="37" t="s">
        <v>1678</v>
      </c>
      <c r="D119" s="37" t="s">
        <v>602</v>
      </c>
      <c r="E119" s="37" t="s">
        <v>825</v>
      </c>
      <c r="F119" s="38" t="s">
        <v>603</v>
      </c>
      <c r="G119" s="38" t="s">
        <v>78</v>
      </c>
      <c r="H119" s="37" t="s">
        <v>206</v>
      </c>
      <c r="I119" s="28" t="s">
        <v>1453</v>
      </c>
      <c r="J119" s="37" t="s">
        <v>825</v>
      </c>
      <c r="K119" s="38" t="s">
        <v>1588</v>
      </c>
      <c r="L119" s="74">
        <v>1426</v>
      </c>
      <c r="M119" s="74">
        <v>0</v>
      </c>
      <c r="N119" s="74">
        <f t="shared" si="3"/>
        <v>1426</v>
      </c>
      <c r="O119" s="84"/>
    </row>
    <row r="120" spans="1:15" s="8" customFormat="1" ht="34.5" customHeight="1">
      <c r="A120" s="36" t="s">
        <v>811</v>
      </c>
      <c r="B120" s="45">
        <v>112</v>
      </c>
      <c r="C120" s="37" t="s">
        <v>1678</v>
      </c>
      <c r="D120" s="37" t="s">
        <v>602</v>
      </c>
      <c r="E120" s="37" t="s">
        <v>825</v>
      </c>
      <c r="F120" s="38" t="s">
        <v>603</v>
      </c>
      <c r="G120" s="38" t="s">
        <v>78</v>
      </c>
      <c r="H120" s="37" t="s">
        <v>207</v>
      </c>
      <c r="I120" s="28" t="s">
        <v>1454</v>
      </c>
      <c r="J120" s="37" t="s">
        <v>825</v>
      </c>
      <c r="K120" s="38" t="s">
        <v>1589</v>
      </c>
      <c r="L120" s="74">
        <v>1644</v>
      </c>
      <c r="M120" s="74">
        <v>0</v>
      </c>
      <c r="N120" s="74">
        <f t="shared" si="3"/>
        <v>1644</v>
      </c>
      <c r="O120" s="84"/>
    </row>
    <row r="121" spans="1:15" s="8" customFormat="1" ht="34.5" customHeight="1">
      <c r="A121" s="36" t="s">
        <v>811</v>
      </c>
      <c r="B121" s="45">
        <v>113</v>
      </c>
      <c r="C121" s="37" t="s">
        <v>1678</v>
      </c>
      <c r="D121" s="37" t="s">
        <v>602</v>
      </c>
      <c r="E121" s="37" t="s">
        <v>825</v>
      </c>
      <c r="F121" s="38" t="s">
        <v>603</v>
      </c>
      <c r="G121" s="38" t="s">
        <v>767</v>
      </c>
      <c r="H121" s="37" t="s">
        <v>217</v>
      </c>
      <c r="I121" s="28" t="s">
        <v>1454</v>
      </c>
      <c r="J121" s="37" t="s">
        <v>825</v>
      </c>
      <c r="K121" s="38" t="s">
        <v>1590</v>
      </c>
      <c r="L121" s="74">
        <v>362</v>
      </c>
      <c r="M121" s="74">
        <v>0</v>
      </c>
      <c r="N121" s="74">
        <f t="shared" si="3"/>
        <v>362</v>
      </c>
      <c r="O121" s="84"/>
    </row>
    <row r="122" spans="1:15" s="8" customFormat="1" ht="34.5" customHeight="1">
      <c r="A122" s="36" t="s">
        <v>811</v>
      </c>
      <c r="B122" s="45">
        <v>114</v>
      </c>
      <c r="C122" s="37" t="s">
        <v>1679</v>
      </c>
      <c r="D122" s="37" t="s">
        <v>1136</v>
      </c>
      <c r="E122" s="37" t="s">
        <v>825</v>
      </c>
      <c r="F122" s="38" t="s">
        <v>604</v>
      </c>
      <c r="G122" s="38" t="s">
        <v>78</v>
      </c>
      <c r="H122" s="37" t="s">
        <v>208</v>
      </c>
      <c r="I122" s="28" t="s">
        <v>1135</v>
      </c>
      <c r="J122" s="37" t="s">
        <v>825</v>
      </c>
      <c r="K122" s="38" t="s">
        <v>1591</v>
      </c>
      <c r="L122" s="74">
        <v>349</v>
      </c>
      <c r="M122" s="75">
        <v>0</v>
      </c>
      <c r="N122" s="75">
        <f t="shared" si="3"/>
        <v>349</v>
      </c>
      <c r="O122" s="84"/>
    </row>
    <row r="123" spans="1:15" s="8" customFormat="1" ht="34.5" customHeight="1">
      <c r="A123" s="36" t="s">
        <v>811</v>
      </c>
      <c r="B123" s="45">
        <v>115</v>
      </c>
      <c r="C123" s="37" t="s">
        <v>1679</v>
      </c>
      <c r="D123" s="37" t="s">
        <v>1136</v>
      </c>
      <c r="E123" s="37" t="s">
        <v>825</v>
      </c>
      <c r="F123" s="38" t="s">
        <v>604</v>
      </c>
      <c r="G123" s="38" t="s">
        <v>767</v>
      </c>
      <c r="H123" s="37" t="s">
        <v>219</v>
      </c>
      <c r="I123" s="28" t="s">
        <v>1135</v>
      </c>
      <c r="J123" s="37" t="s">
        <v>825</v>
      </c>
      <c r="K123" s="38" t="s">
        <v>1592</v>
      </c>
      <c r="L123" s="74">
        <v>233</v>
      </c>
      <c r="M123" s="74">
        <v>0</v>
      </c>
      <c r="N123" s="74">
        <f t="shared" si="3"/>
        <v>233</v>
      </c>
      <c r="O123" s="84"/>
    </row>
    <row r="124" spans="1:15" s="8" customFormat="1" ht="34.5" customHeight="1">
      <c r="A124" s="36" t="s">
        <v>811</v>
      </c>
      <c r="B124" s="45">
        <v>116</v>
      </c>
      <c r="C124" s="37" t="s">
        <v>1679</v>
      </c>
      <c r="D124" s="37" t="s">
        <v>1136</v>
      </c>
      <c r="E124" s="37" t="s">
        <v>825</v>
      </c>
      <c r="F124" s="38" t="s">
        <v>604</v>
      </c>
      <c r="G124" s="38" t="s">
        <v>78</v>
      </c>
      <c r="H124" s="37" t="s">
        <v>209</v>
      </c>
      <c r="I124" s="28" t="s">
        <v>1136</v>
      </c>
      <c r="J124" s="37" t="s">
        <v>825</v>
      </c>
      <c r="K124" s="38" t="s">
        <v>1593</v>
      </c>
      <c r="L124" s="74">
        <v>1109</v>
      </c>
      <c r="M124" s="74">
        <v>0</v>
      </c>
      <c r="N124" s="74">
        <f t="shared" si="3"/>
        <v>1109</v>
      </c>
      <c r="O124" s="84"/>
    </row>
    <row r="125" spans="1:15" s="8" customFormat="1" ht="34.5" customHeight="1">
      <c r="A125" s="36" t="s">
        <v>811</v>
      </c>
      <c r="B125" s="45">
        <v>117</v>
      </c>
      <c r="C125" s="37" t="s">
        <v>1679</v>
      </c>
      <c r="D125" s="37" t="s">
        <v>1136</v>
      </c>
      <c r="E125" s="37" t="s">
        <v>825</v>
      </c>
      <c r="F125" s="38" t="s">
        <v>604</v>
      </c>
      <c r="G125" s="38" t="s">
        <v>767</v>
      </c>
      <c r="H125" s="37" t="s">
        <v>218</v>
      </c>
      <c r="I125" s="28" t="s">
        <v>1136</v>
      </c>
      <c r="J125" s="37" t="s">
        <v>825</v>
      </c>
      <c r="K125" s="38" t="s">
        <v>1594</v>
      </c>
      <c r="L125" s="74">
        <v>961</v>
      </c>
      <c r="M125" s="74">
        <v>0</v>
      </c>
      <c r="N125" s="74">
        <f t="shared" si="3"/>
        <v>961</v>
      </c>
      <c r="O125" s="84"/>
    </row>
    <row r="126" spans="1:15" s="8" customFormat="1" ht="34.5" customHeight="1">
      <c r="A126" s="36" t="s">
        <v>811</v>
      </c>
      <c r="B126" s="45">
        <v>118</v>
      </c>
      <c r="C126" s="37" t="s">
        <v>1680</v>
      </c>
      <c r="D126" s="37" t="s">
        <v>605</v>
      </c>
      <c r="E126" s="37" t="s">
        <v>825</v>
      </c>
      <c r="F126" s="38" t="s">
        <v>606</v>
      </c>
      <c r="G126" s="38" t="s">
        <v>78</v>
      </c>
      <c r="H126" s="37" t="s">
        <v>210</v>
      </c>
      <c r="I126" s="28" t="s">
        <v>1137</v>
      </c>
      <c r="J126" s="37" t="s">
        <v>825</v>
      </c>
      <c r="K126" s="38" t="s">
        <v>1595</v>
      </c>
      <c r="L126" s="74">
        <v>1087</v>
      </c>
      <c r="M126" s="74">
        <v>0</v>
      </c>
      <c r="N126" s="74">
        <f t="shared" si="3"/>
        <v>1087</v>
      </c>
      <c r="O126" s="84"/>
    </row>
    <row r="127" spans="1:15" s="8" customFormat="1" ht="34.5" customHeight="1">
      <c r="A127" s="36" t="s">
        <v>811</v>
      </c>
      <c r="B127" s="45">
        <v>119</v>
      </c>
      <c r="C127" s="37" t="s">
        <v>1680</v>
      </c>
      <c r="D127" s="37" t="s">
        <v>605</v>
      </c>
      <c r="E127" s="37" t="s">
        <v>825</v>
      </c>
      <c r="F127" s="38" t="s">
        <v>606</v>
      </c>
      <c r="G127" s="38" t="s">
        <v>767</v>
      </c>
      <c r="H127" s="37" t="s">
        <v>224</v>
      </c>
      <c r="I127" s="28" t="s">
        <v>1138</v>
      </c>
      <c r="J127" s="37" t="s">
        <v>825</v>
      </c>
      <c r="K127" s="38" t="s">
        <v>1596</v>
      </c>
      <c r="L127" s="74">
        <v>267</v>
      </c>
      <c r="M127" s="74">
        <v>0</v>
      </c>
      <c r="N127" s="74">
        <f t="shared" si="3"/>
        <v>267</v>
      </c>
      <c r="O127" s="84"/>
    </row>
    <row r="128" spans="1:15" s="8" customFormat="1" ht="34.5" customHeight="1">
      <c r="A128" s="36" t="s">
        <v>811</v>
      </c>
      <c r="B128" s="45">
        <v>120</v>
      </c>
      <c r="C128" s="37" t="s">
        <v>1423</v>
      </c>
      <c r="D128" s="37" t="s">
        <v>607</v>
      </c>
      <c r="E128" s="37" t="s">
        <v>825</v>
      </c>
      <c r="F128" s="38" t="s">
        <v>1117</v>
      </c>
      <c r="G128" s="38" t="s">
        <v>78</v>
      </c>
      <c r="H128" s="37" t="s">
        <v>211</v>
      </c>
      <c r="I128" s="28" t="s">
        <v>1455</v>
      </c>
      <c r="J128" s="37" t="s">
        <v>825</v>
      </c>
      <c r="K128" s="38" t="s">
        <v>1597</v>
      </c>
      <c r="L128" s="74">
        <v>1926</v>
      </c>
      <c r="M128" s="74">
        <v>0</v>
      </c>
      <c r="N128" s="74">
        <f t="shared" si="3"/>
        <v>1926</v>
      </c>
      <c r="O128" s="84"/>
    </row>
    <row r="129" spans="1:15" s="8" customFormat="1" ht="34.5" customHeight="1">
      <c r="A129" s="36" t="s">
        <v>811</v>
      </c>
      <c r="B129" s="45">
        <v>121</v>
      </c>
      <c r="C129" s="37" t="s">
        <v>369</v>
      </c>
      <c r="D129" s="37" t="s">
        <v>1203</v>
      </c>
      <c r="E129" s="37" t="s">
        <v>1289</v>
      </c>
      <c r="F129" s="38" t="s">
        <v>1290</v>
      </c>
      <c r="G129" s="38" t="s">
        <v>638</v>
      </c>
      <c r="H129" s="29" t="s">
        <v>1078</v>
      </c>
      <c r="I129" s="37" t="s">
        <v>1203</v>
      </c>
      <c r="J129" s="37" t="s">
        <v>825</v>
      </c>
      <c r="K129" s="38" t="s">
        <v>1598</v>
      </c>
      <c r="L129" s="74">
        <v>1478</v>
      </c>
      <c r="M129" s="74">
        <v>0</v>
      </c>
      <c r="N129" s="74">
        <f t="shared" si="3"/>
        <v>1478</v>
      </c>
      <c r="O129" s="84"/>
    </row>
    <row r="130" spans="1:15" s="8" customFormat="1" ht="34.5" customHeight="1">
      <c r="A130" s="36" t="s">
        <v>811</v>
      </c>
      <c r="B130" s="45">
        <v>122</v>
      </c>
      <c r="C130" s="37" t="s">
        <v>370</v>
      </c>
      <c r="D130" s="37" t="s">
        <v>1291</v>
      </c>
      <c r="E130" s="37" t="s">
        <v>1289</v>
      </c>
      <c r="F130" s="38" t="s">
        <v>1292</v>
      </c>
      <c r="G130" s="38" t="s">
        <v>638</v>
      </c>
      <c r="H130" s="29" t="s">
        <v>1096</v>
      </c>
      <c r="I130" s="37" t="s">
        <v>1291</v>
      </c>
      <c r="J130" s="37" t="s">
        <v>825</v>
      </c>
      <c r="K130" s="38" t="s">
        <v>1599</v>
      </c>
      <c r="L130" s="74">
        <v>3353</v>
      </c>
      <c r="M130" s="74">
        <v>128</v>
      </c>
      <c r="N130" s="74">
        <f t="shared" si="3"/>
        <v>3481</v>
      </c>
      <c r="O130" s="84"/>
    </row>
    <row r="131" spans="1:15" s="8" customFormat="1" ht="34.5" customHeight="1">
      <c r="A131" s="36" t="s">
        <v>811</v>
      </c>
      <c r="B131" s="45">
        <v>123</v>
      </c>
      <c r="C131" s="37" t="s">
        <v>371</v>
      </c>
      <c r="D131" s="37" t="s">
        <v>851</v>
      </c>
      <c r="E131" s="37" t="s">
        <v>1289</v>
      </c>
      <c r="F131" s="38" t="s">
        <v>1293</v>
      </c>
      <c r="G131" s="38" t="s">
        <v>638</v>
      </c>
      <c r="H131" s="29" t="s">
        <v>1081</v>
      </c>
      <c r="I131" s="37" t="s">
        <v>852</v>
      </c>
      <c r="J131" s="37" t="s">
        <v>825</v>
      </c>
      <c r="K131" s="38" t="s">
        <v>1082</v>
      </c>
      <c r="L131" s="74">
        <v>777</v>
      </c>
      <c r="M131" s="74">
        <v>0</v>
      </c>
      <c r="N131" s="74">
        <f t="shared" si="3"/>
        <v>777</v>
      </c>
      <c r="O131" s="84"/>
    </row>
    <row r="132" spans="1:15" s="8" customFormat="1" ht="34.5" customHeight="1">
      <c r="A132" s="36" t="s">
        <v>811</v>
      </c>
      <c r="B132" s="45">
        <v>124</v>
      </c>
      <c r="C132" s="37" t="s">
        <v>371</v>
      </c>
      <c r="D132" s="37" t="s">
        <v>851</v>
      </c>
      <c r="E132" s="37" t="s">
        <v>1289</v>
      </c>
      <c r="F132" s="38" t="s">
        <v>1293</v>
      </c>
      <c r="G132" s="38" t="s">
        <v>638</v>
      </c>
      <c r="H132" s="29" t="s">
        <v>1083</v>
      </c>
      <c r="I132" s="37" t="s">
        <v>851</v>
      </c>
      <c r="J132" s="37" t="s">
        <v>825</v>
      </c>
      <c r="K132" s="38" t="s">
        <v>1084</v>
      </c>
      <c r="L132" s="74">
        <v>1946</v>
      </c>
      <c r="M132" s="74">
        <v>0</v>
      </c>
      <c r="N132" s="74">
        <f t="shared" si="3"/>
        <v>1946</v>
      </c>
      <c r="O132" s="84"/>
    </row>
    <row r="133" spans="1:15" s="8" customFormat="1" ht="34.5" customHeight="1">
      <c r="A133" s="36" t="s">
        <v>811</v>
      </c>
      <c r="B133" s="45">
        <v>125</v>
      </c>
      <c r="C133" s="37" t="s">
        <v>389</v>
      </c>
      <c r="D133" s="37" t="s">
        <v>1119</v>
      </c>
      <c r="E133" s="37" t="s">
        <v>1118</v>
      </c>
      <c r="F133" s="38" t="s">
        <v>1488</v>
      </c>
      <c r="G133" s="38" t="s">
        <v>78</v>
      </c>
      <c r="H133" s="37" t="s">
        <v>212</v>
      </c>
      <c r="I133" s="28" t="s">
        <v>1140</v>
      </c>
      <c r="J133" s="37" t="s">
        <v>1139</v>
      </c>
      <c r="K133" s="38" t="s">
        <v>1600</v>
      </c>
      <c r="L133" s="74">
        <v>1756</v>
      </c>
      <c r="M133" s="74">
        <v>0</v>
      </c>
      <c r="N133" s="74">
        <f t="shared" si="3"/>
        <v>1756</v>
      </c>
      <c r="O133" s="84"/>
    </row>
    <row r="134" spans="1:15" s="8" customFormat="1" ht="34.5" customHeight="1">
      <c r="A134" s="36" t="s">
        <v>811</v>
      </c>
      <c r="B134" s="45">
        <v>126</v>
      </c>
      <c r="C134" s="37" t="s">
        <v>389</v>
      </c>
      <c r="D134" s="37" t="s">
        <v>1119</v>
      </c>
      <c r="E134" s="37" t="s">
        <v>1118</v>
      </c>
      <c r="F134" s="38" t="s">
        <v>1488</v>
      </c>
      <c r="G134" s="38" t="s">
        <v>78</v>
      </c>
      <c r="H134" s="37" t="s">
        <v>223</v>
      </c>
      <c r="I134" s="28" t="s">
        <v>1141</v>
      </c>
      <c r="J134" s="37" t="s">
        <v>1139</v>
      </c>
      <c r="K134" s="38" t="s">
        <v>1601</v>
      </c>
      <c r="L134" s="74">
        <v>654</v>
      </c>
      <c r="M134" s="74">
        <v>0</v>
      </c>
      <c r="N134" s="74">
        <f aca="true" t="shared" si="4" ref="N134:N165">L134+M134</f>
        <v>654</v>
      </c>
      <c r="O134" s="84"/>
    </row>
    <row r="135" spans="1:15" s="8" customFormat="1" ht="34.5" customHeight="1">
      <c r="A135" s="36" t="s">
        <v>811</v>
      </c>
      <c r="B135" s="45">
        <v>127</v>
      </c>
      <c r="C135" s="37" t="s">
        <v>389</v>
      </c>
      <c r="D135" s="37" t="s">
        <v>1119</v>
      </c>
      <c r="E135" s="37" t="s">
        <v>1118</v>
      </c>
      <c r="F135" s="38" t="s">
        <v>1488</v>
      </c>
      <c r="G135" s="38" t="s">
        <v>1046</v>
      </c>
      <c r="H135" s="37" t="s">
        <v>1467</v>
      </c>
      <c r="I135" s="28" t="s">
        <v>1141</v>
      </c>
      <c r="J135" s="37" t="s">
        <v>1139</v>
      </c>
      <c r="K135" s="38" t="s">
        <v>1601</v>
      </c>
      <c r="L135" s="74">
        <v>958</v>
      </c>
      <c r="M135" s="74">
        <v>0</v>
      </c>
      <c r="N135" s="74">
        <f t="shared" si="4"/>
        <v>958</v>
      </c>
      <c r="O135" s="84"/>
    </row>
    <row r="136" spans="1:15" s="8" customFormat="1" ht="34.5" customHeight="1">
      <c r="A136" s="36" t="s">
        <v>811</v>
      </c>
      <c r="B136" s="45">
        <v>128</v>
      </c>
      <c r="C136" s="37" t="s">
        <v>389</v>
      </c>
      <c r="D136" s="37" t="s">
        <v>1119</v>
      </c>
      <c r="E136" s="37" t="s">
        <v>1118</v>
      </c>
      <c r="F136" s="38" t="s">
        <v>1488</v>
      </c>
      <c r="G136" s="38" t="s">
        <v>78</v>
      </c>
      <c r="H136" s="37" t="s">
        <v>1421</v>
      </c>
      <c r="I136" s="28" t="s">
        <v>1212</v>
      </c>
      <c r="J136" s="37" t="s">
        <v>1139</v>
      </c>
      <c r="K136" s="38" t="s">
        <v>1602</v>
      </c>
      <c r="L136" s="74">
        <v>2048</v>
      </c>
      <c r="M136" s="74">
        <v>0</v>
      </c>
      <c r="N136" s="74">
        <f t="shared" si="4"/>
        <v>2048</v>
      </c>
      <c r="O136" s="84"/>
    </row>
    <row r="137" spans="1:15" s="8" customFormat="1" ht="34.5" customHeight="1">
      <c r="A137" s="36" t="s">
        <v>811</v>
      </c>
      <c r="B137" s="45">
        <v>129</v>
      </c>
      <c r="C137" s="37" t="s">
        <v>389</v>
      </c>
      <c r="D137" s="37" t="s">
        <v>1119</v>
      </c>
      <c r="E137" s="37" t="s">
        <v>1118</v>
      </c>
      <c r="F137" s="38" t="s">
        <v>1488</v>
      </c>
      <c r="G137" s="38" t="s">
        <v>767</v>
      </c>
      <c r="H137" s="37" t="s">
        <v>1468</v>
      </c>
      <c r="I137" s="28" t="s">
        <v>1213</v>
      </c>
      <c r="J137" s="37" t="s">
        <v>1139</v>
      </c>
      <c r="K137" s="38" t="s">
        <v>1603</v>
      </c>
      <c r="L137" s="74">
        <v>249</v>
      </c>
      <c r="M137" s="74">
        <v>0</v>
      </c>
      <c r="N137" s="74">
        <f t="shared" si="4"/>
        <v>249</v>
      </c>
      <c r="O137" s="84"/>
    </row>
    <row r="138" spans="1:15" s="8" customFormat="1" ht="34.5" customHeight="1">
      <c r="A138" s="36" t="s">
        <v>811</v>
      </c>
      <c r="B138" s="45">
        <v>130</v>
      </c>
      <c r="C138" s="37" t="s">
        <v>389</v>
      </c>
      <c r="D138" s="37" t="s">
        <v>1119</v>
      </c>
      <c r="E138" s="37" t="s">
        <v>1118</v>
      </c>
      <c r="F138" s="38" t="s">
        <v>1488</v>
      </c>
      <c r="G138" s="38" t="s">
        <v>767</v>
      </c>
      <c r="H138" s="37" t="s">
        <v>220</v>
      </c>
      <c r="I138" s="28" t="s">
        <v>1208</v>
      </c>
      <c r="J138" s="37" t="s">
        <v>1139</v>
      </c>
      <c r="K138" s="38" t="s">
        <v>1604</v>
      </c>
      <c r="L138" s="74">
        <v>361</v>
      </c>
      <c r="M138" s="74">
        <v>0</v>
      </c>
      <c r="N138" s="74">
        <f t="shared" si="4"/>
        <v>361</v>
      </c>
      <c r="O138" s="84"/>
    </row>
    <row r="139" spans="1:15" s="8" customFormat="1" ht="34.5" customHeight="1">
      <c r="A139" s="36" t="s">
        <v>811</v>
      </c>
      <c r="B139" s="45">
        <v>131</v>
      </c>
      <c r="C139" s="37" t="s">
        <v>389</v>
      </c>
      <c r="D139" s="37" t="s">
        <v>1119</v>
      </c>
      <c r="E139" s="37" t="s">
        <v>1118</v>
      </c>
      <c r="F139" s="38" t="s">
        <v>1488</v>
      </c>
      <c r="G139" s="38" t="s">
        <v>767</v>
      </c>
      <c r="H139" s="37" t="s">
        <v>221</v>
      </c>
      <c r="I139" s="28" t="s">
        <v>1209</v>
      </c>
      <c r="J139" s="37" t="s">
        <v>1139</v>
      </c>
      <c r="K139" s="38" t="s">
        <v>1605</v>
      </c>
      <c r="L139" s="74">
        <v>220</v>
      </c>
      <c r="M139" s="74">
        <v>0</v>
      </c>
      <c r="N139" s="74">
        <f t="shared" si="4"/>
        <v>220</v>
      </c>
      <c r="O139" s="84"/>
    </row>
    <row r="140" spans="1:15" s="8" customFormat="1" ht="34.5" customHeight="1">
      <c r="A140" s="36" t="s">
        <v>811</v>
      </c>
      <c r="B140" s="45">
        <v>132</v>
      </c>
      <c r="C140" s="37" t="s">
        <v>389</v>
      </c>
      <c r="D140" s="37" t="s">
        <v>1119</v>
      </c>
      <c r="E140" s="37" t="s">
        <v>1118</v>
      </c>
      <c r="F140" s="38" t="s">
        <v>1488</v>
      </c>
      <c r="G140" s="38" t="s">
        <v>1046</v>
      </c>
      <c r="H140" s="37" t="s">
        <v>1469</v>
      </c>
      <c r="I140" s="28" t="s">
        <v>1210</v>
      </c>
      <c r="J140" s="37" t="s">
        <v>1139</v>
      </c>
      <c r="K140" s="38" t="s">
        <v>323</v>
      </c>
      <c r="L140" s="74">
        <v>1993</v>
      </c>
      <c r="M140" s="74">
        <v>0</v>
      </c>
      <c r="N140" s="74">
        <f t="shared" si="4"/>
        <v>1993</v>
      </c>
      <c r="O140" s="84"/>
    </row>
    <row r="141" spans="1:15" s="8" customFormat="1" ht="34.5" customHeight="1">
      <c r="A141" s="36" t="s">
        <v>811</v>
      </c>
      <c r="B141" s="45">
        <v>133</v>
      </c>
      <c r="C141" s="37" t="s">
        <v>389</v>
      </c>
      <c r="D141" s="37" t="s">
        <v>1119</v>
      </c>
      <c r="E141" s="37" t="s">
        <v>1118</v>
      </c>
      <c r="F141" s="38" t="s">
        <v>1488</v>
      </c>
      <c r="G141" s="38" t="s">
        <v>1046</v>
      </c>
      <c r="H141" s="37" t="s">
        <v>1470</v>
      </c>
      <c r="I141" s="28" t="s">
        <v>1211</v>
      </c>
      <c r="J141" s="37" t="s">
        <v>1139</v>
      </c>
      <c r="K141" s="38" t="s">
        <v>1606</v>
      </c>
      <c r="L141" s="74">
        <v>1578</v>
      </c>
      <c r="M141" s="74">
        <v>0</v>
      </c>
      <c r="N141" s="74">
        <f t="shared" si="4"/>
        <v>1578</v>
      </c>
      <c r="O141" s="84"/>
    </row>
    <row r="142" spans="1:15" s="8" customFormat="1" ht="34.5" customHeight="1">
      <c r="A142" s="36" t="s">
        <v>811</v>
      </c>
      <c r="B142" s="45">
        <v>134</v>
      </c>
      <c r="C142" s="37" t="s">
        <v>1148</v>
      </c>
      <c r="D142" s="37" t="s">
        <v>1120</v>
      </c>
      <c r="E142" s="37" t="s">
        <v>229</v>
      </c>
      <c r="F142" s="38" t="s">
        <v>1121</v>
      </c>
      <c r="G142" s="38" t="s">
        <v>78</v>
      </c>
      <c r="H142" s="37" t="s">
        <v>213</v>
      </c>
      <c r="I142" s="28" t="s">
        <v>1489</v>
      </c>
      <c r="J142" s="37" t="s">
        <v>229</v>
      </c>
      <c r="K142" s="38" t="s">
        <v>1607</v>
      </c>
      <c r="L142" s="74">
        <v>280</v>
      </c>
      <c r="M142" s="74">
        <v>0</v>
      </c>
      <c r="N142" s="74">
        <f t="shared" si="4"/>
        <v>280</v>
      </c>
      <c r="O142" s="84"/>
    </row>
    <row r="143" spans="1:15" s="8" customFormat="1" ht="34.5" customHeight="1">
      <c r="A143" s="36" t="s">
        <v>811</v>
      </c>
      <c r="B143" s="45">
        <v>135</v>
      </c>
      <c r="C143" s="37" t="s">
        <v>1148</v>
      </c>
      <c r="D143" s="37" t="s">
        <v>1120</v>
      </c>
      <c r="E143" s="37" t="s">
        <v>229</v>
      </c>
      <c r="F143" s="38" t="s">
        <v>1121</v>
      </c>
      <c r="G143" s="38" t="s">
        <v>78</v>
      </c>
      <c r="H143" s="37" t="s">
        <v>214</v>
      </c>
      <c r="I143" s="28" t="s">
        <v>1490</v>
      </c>
      <c r="J143" s="37" t="s">
        <v>229</v>
      </c>
      <c r="K143" s="38" t="s">
        <v>1608</v>
      </c>
      <c r="L143" s="74">
        <v>485</v>
      </c>
      <c r="M143" s="74">
        <v>0</v>
      </c>
      <c r="N143" s="74">
        <f t="shared" si="4"/>
        <v>485</v>
      </c>
      <c r="O143" s="84"/>
    </row>
    <row r="144" spans="1:15" s="8" customFormat="1" ht="34.5" customHeight="1">
      <c r="A144" s="36" t="s">
        <v>811</v>
      </c>
      <c r="B144" s="45">
        <v>136</v>
      </c>
      <c r="C144" s="37" t="s">
        <v>1148</v>
      </c>
      <c r="D144" s="37" t="s">
        <v>1120</v>
      </c>
      <c r="E144" s="37" t="s">
        <v>229</v>
      </c>
      <c r="F144" s="38" t="s">
        <v>1121</v>
      </c>
      <c r="G144" s="38" t="s">
        <v>767</v>
      </c>
      <c r="H144" s="37" t="s">
        <v>222</v>
      </c>
      <c r="I144" s="28" t="s">
        <v>1491</v>
      </c>
      <c r="J144" s="37" t="s">
        <v>229</v>
      </c>
      <c r="K144" s="38" t="s">
        <v>1609</v>
      </c>
      <c r="L144" s="74">
        <v>560</v>
      </c>
      <c r="M144" s="74">
        <v>0</v>
      </c>
      <c r="N144" s="74">
        <f t="shared" si="4"/>
        <v>560</v>
      </c>
      <c r="O144" s="84"/>
    </row>
    <row r="145" spans="1:15" s="8" customFormat="1" ht="34.5" customHeight="1">
      <c r="A145" s="36" t="s">
        <v>811</v>
      </c>
      <c r="B145" s="45">
        <v>137</v>
      </c>
      <c r="C145" s="37" t="s">
        <v>1148</v>
      </c>
      <c r="D145" s="37" t="s">
        <v>1120</v>
      </c>
      <c r="E145" s="37" t="s">
        <v>229</v>
      </c>
      <c r="F145" s="38" t="s">
        <v>1121</v>
      </c>
      <c r="G145" s="38" t="s">
        <v>78</v>
      </c>
      <c r="H145" s="37" t="s">
        <v>215</v>
      </c>
      <c r="I145" s="28" t="s">
        <v>1492</v>
      </c>
      <c r="J145" s="37" t="s">
        <v>229</v>
      </c>
      <c r="K145" s="38" t="s">
        <v>1610</v>
      </c>
      <c r="L145" s="74">
        <v>480</v>
      </c>
      <c r="M145" s="74">
        <v>0</v>
      </c>
      <c r="N145" s="74">
        <f t="shared" si="4"/>
        <v>480</v>
      </c>
      <c r="O145" s="84"/>
    </row>
    <row r="146" spans="1:15" s="8" customFormat="1" ht="34.5" customHeight="1">
      <c r="A146" s="36" t="s">
        <v>811</v>
      </c>
      <c r="B146" s="45">
        <v>138</v>
      </c>
      <c r="C146" s="37" t="s">
        <v>1148</v>
      </c>
      <c r="D146" s="37" t="s">
        <v>1120</v>
      </c>
      <c r="E146" s="37" t="s">
        <v>229</v>
      </c>
      <c r="F146" s="38" t="s">
        <v>1121</v>
      </c>
      <c r="G146" s="38" t="s">
        <v>78</v>
      </c>
      <c r="H146" s="37" t="s">
        <v>216</v>
      </c>
      <c r="I146" s="28" t="s">
        <v>1207</v>
      </c>
      <c r="J146" s="37" t="s">
        <v>229</v>
      </c>
      <c r="K146" s="38" t="s">
        <v>324</v>
      </c>
      <c r="L146" s="74">
        <v>1055</v>
      </c>
      <c r="M146" s="74">
        <v>0</v>
      </c>
      <c r="N146" s="74">
        <f t="shared" si="4"/>
        <v>1055</v>
      </c>
      <c r="O146" s="84"/>
    </row>
    <row r="147" spans="1:15" s="8" customFormat="1" ht="34.5" customHeight="1">
      <c r="A147" s="36" t="s">
        <v>811</v>
      </c>
      <c r="B147" s="45">
        <v>139</v>
      </c>
      <c r="C147" s="37" t="s">
        <v>1148</v>
      </c>
      <c r="D147" s="37" t="s">
        <v>1120</v>
      </c>
      <c r="E147" s="37" t="s">
        <v>229</v>
      </c>
      <c r="F147" s="38" t="s">
        <v>1121</v>
      </c>
      <c r="G147" s="38" t="s">
        <v>1046</v>
      </c>
      <c r="H147" s="37" t="s">
        <v>1237</v>
      </c>
      <c r="I147" s="28" t="s">
        <v>1336</v>
      </c>
      <c r="J147" s="37" t="s">
        <v>229</v>
      </c>
      <c r="K147" s="38" t="s">
        <v>324</v>
      </c>
      <c r="L147" s="74">
        <v>779</v>
      </c>
      <c r="M147" s="74">
        <v>0</v>
      </c>
      <c r="N147" s="74">
        <f t="shared" si="4"/>
        <v>779</v>
      </c>
      <c r="O147" s="84"/>
    </row>
    <row r="148" spans="1:15" s="8" customFormat="1" ht="34.5" customHeight="1">
      <c r="A148" s="36" t="s">
        <v>811</v>
      </c>
      <c r="B148" s="45">
        <v>140</v>
      </c>
      <c r="C148" s="37" t="s">
        <v>1148</v>
      </c>
      <c r="D148" s="37" t="s">
        <v>1120</v>
      </c>
      <c r="E148" s="37" t="s">
        <v>229</v>
      </c>
      <c r="F148" s="38" t="s">
        <v>1121</v>
      </c>
      <c r="G148" s="38" t="s">
        <v>1046</v>
      </c>
      <c r="H148" s="37" t="s">
        <v>1238</v>
      </c>
      <c r="I148" s="28" t="s">
        <v>225</v>
      </c>
      <c r="J148" s="37" t="s">
        <v>229</v>
      </c>
      <c r="K148" s="38" t="s">
        <v>324</v>
      </c>
      <c r="L148" s="74">
        <v>784</v>
      </c>
      <c r="M148" s="74">
        <v>0</v>
      </c>
      <c r="N148" s="74">
        <f t="shared" si="4"/>
        <v>784</v>
      </c>
      <c r="O148" s="84"/>
    </row>
    <row r="149" spans="1:15" s="8" customFormat="1" ht="34.5" customHeight="1">
      <c r="A149" s="36" t="s">
        <v>811</v>
      </c>
      <c r="B149" s="45">
        <v>141</v>
      </c>
      <c r="C149" s="37" t="s">
        <v>390</v>
      </c>
      <c r="D149" s="37" t="s">
        <v>1122</v>
      </c>
      <c r="E149" s="37" t="s">
        <v>1123</v>
      </c>
      <c r="F149" s="38" t="s">
        <v>1124</v>
      </c>
      <c r="G149" s="38" t="s">
        <v>78</v>
      </c>
      <c r="H149" s="37" t="s">
        <v>1220</v>
      </c>
      <c r="I149" s="28" t="s">
        <v>1302</v>
      </c>
      <c r="J149" s="37" t="s">
        <v>1301</v>
      </c>
      <c r="K149" s="38" t="s">
        <v>1611</v>
      </c>
      <c r="L149" s="74">
        <v>730</v>
      </c>
      <c r="M149" s="74">
        <v>0</v>
      </c>
      <c r="N149" s="74">
        <f t="shared" si="4"/>
        <v>730</v>
      </c>
      <c r="O149" s="84"/>
    </row>
    <row r="150" spans="1:15" s="8" customFormat="1" ht="34.5" customHeight="1">
      <c r="A150" s="36" t="s">
        <v>811</v>
      </c>
      <c r="B150" s="45">
        <v>142</v>
      </c>
      <c r="C150" s="37" t="s">
        <v>390</v>
      </c>
      <c r="D150" s="37" t="s">
        <v>1122</v>
      </c>
      <c r="E150" s="37" t="s">
        <v>1123</v>
      </c>
      <c r="F150" s="38" t="s">
        <v>1124</v>
      </c>
      <c r="G150" s="38" t="s">
        <v>1046</v>
      </c>
      <c r="H150" s="37" t="s">
        <v>1219</v>
      </c>
      <c r="I150" s="28" t="s">
        <v>1303</v>
      </c>
      <c r="J150" s="37" t="s">
        <v>1301</v>
      </c>
      <c r="K150" s="38" t="s">
        <v>326</v>
      </c>
      <c r="L150" s="74">
        <v>1600</v>
      </c>
      <c r="M150" s="74">
        <v>0</v>
      </c>
      <c r="N150" s="74">
        <f t="shared" si="4"/>
        <v>1600</v>
      </c>
      <c r="O150" s="84"/>
    </row>
    <row r="151" spans="1:15" s="8" customFormat="1" ht="34.5" customHeight="1">
      <c r="A151" s="36" t="s">
        <v>811</v>
      </c>
      <c r="B151" s="45">
        <v>143</v>
      </c>
      <c r="C151" s="37" t="s">
        <v>390</v>
      </c>
      <c r="D151" s="37" t="s">
        <v>1122</v>
      </c>
      <c r="E151" s="37" t="s">
        <v>1123</v>
      </c>
      <c r="F151" s="38" t="s">
        <v>1124</v>
      </c>
      <c r="G151" s="38" t="s">
        <v>78</v>
      </c>
      <c r="H151" s="37" t="s">
        <v>928</v>
      </c>
      <c r="I151" s="28" t="s">
        <v>1304</v>
      </c>
      <c r="J151" s="37" t="s">
        <v>1301</v>
      </c>
      <c r="K151" s="38" t="s">
        <v>1612</v>
      </c>
      <c r="L151" s="74">
        <v>615</v>
      </c>
      <c r="M151" s="74">
        <v>0</v>
      </c>
      <c r="N151" s="74">
        <f t="shared" si="4"/>
        <v>615</v>
      </c>
      <c r="O151" s="84"/>
    </row>
    <row r="152" spans="1:15" s="8" customFormat="1" ht="34.5" customHeight="1">
      <c r="A152" s="36" t="s">
        <v>811</v>
      </c>
      <c r="B152" s="45">
        <v>144</v>
      </c>
      <c r="C152" s="37" t="s">
        <v>390</v>
      </c>
      <c r="D152" s="37" t="s">
        <v>1122</v>
      </c>
      <c r="E152" s="37" t="s">
        <v>1123</v>
      </c>
      <c r="F152" s="38" t="s">
        <v>1124</v>
      </c>
      <c r="G152" s="38" t="s">
        <v>78</v>
      </c>
      <c r="H152" s="37" t="s">
        <v>1240</v>
      </c>
      <c r="I152" s="28" t="s">
        <v>1305</v>
      </c>
      <c r="J152" s="37" t="s">
        <v>1301</v>
      </c>
      <c r="K152" s="38" t="s">
        <v>1613</v>
      </c>
      <c r="L152" s="74">
        <v>1216</v>
      </c>
      <c r="M152" s="74">
        <v>0</v>
      </c>
      <c r="N152" s="74">
        <f t="shared" si="4"/>
        <v>1216</v>
      </c>
      <c r="O152" s="84"/>
    </row>
    <row r="153" spans="1:15" s="8" customFormat="1" ht="34.5" customHeight="1">
      <c r="A153" s="36" t="s">
        <v>811</v>
      </c>
      <c r="B153" s="45">
        <v>145</v>
      </c>
      <c r="C153" s="37" t="s">
        <v>205</v>
      </c>
      <c r="D153" s="37" t="s">
        <v>1457</v>
      </c>
      <c r="E153" s="37" t="s">
        <v>1034</v>
      </c>
      <c r="F153" s="38" t="s">
        <v>1125</v>
      </c>
      <c r="G153" s="38" t="s">
        <v>78</v>
      </c>
      <c r="H153" s="37" t="s">
        <v>1241</v>
      </c>
      <c r="I153" s="28" t="s">
        <v>1457</v>
      </c>
      <c r="J153" s="37" t="s">
        <v>1034</v>
      </c>
      <c r="K153" s="38" t="s">
        <v>327</v>
      </c>
      <c r="L153" s="74">
        <v>2400</v>
      </c>
      <c r="M153" s="74">
        <v>0</v>
      </c>
      <c r="N153" s="74">
        <f t="shared" si="4"/>
        <v>2400</v>
      </c>
      <c r="O153" s="84"/>
    </row>
    <row r="154" spans="1:15" s="8" customFormat="1" ht="34.5" customHeight="1">
      <c r="A154" s="36" t="s">
        <v>811</v>
      </c>
      <c r="B154" s="45">
        <v>146</v>
      </c>
      <c r="C154" s="37" t="s">
        <v>205</v>
      </c>
      <c r="D154" s="37" t="s">
        <v>1457</v>
      </c>
      <c r="E154" s="37" t="s">
        <v>1034</v>
      </c>
      <c r="F154" s="38" t="s">
        <v>1125</v>
      </c>
      <c r="G154" s="38" t="s">
        <v>78</v>
      </c>
      <c r="H154" s="37" t="s">
        <v>1242</v>
      </c>
      <c r="I154" s="28" t="s">
        <v>1456</v>
      </c>
      <c r="J154" s="37" t="s">
        <v>1034</v>
      </c>
      <c r="K154" s="38" t="s">
        <v>1614</v>
      </c>
      <c r="L154" s="74">
        <v>548</v>
      </c>
      <c r="M154" s="74">
        <v>0</v>
      </c>
      <c r="N154" s="74">
        <f t="shared" si="4"/>
        <v>548</v>
      </c>
      <c r="O154" s="84"/>
    </row>
    <row r="155" spans="1:15" s="8" customFormat="1" ht="34.5" customHeight="1">
      <c r="A155" s="36" t="s">
        <v>811</v>
      </c>
      <c r="B155" s="45">
        <v>147</v>
      </c>
      <c r="C155" s="37" t="s">
        <v>1132</v>
      </c>
      <c r="D155" s="37" t="s">
        <v>1126</v>
      </c>
      <c r="E155" s="37" t="s">
        <v>1034</v>
      </c>
      <c r="F155" s="38" t="s">
        <v>1127</v>
      </c>
      <c r="G155" s="38" t="s">
        <v>78</v>
      </c>
      <c r="H155" s="37" t="s">
        <v>1243</v>
      </c>
      <c r="I155" s="28" t="s">
        <v>1035</v>
      </c>
      <c r="J155" s="37" t="s">
        <v>1034</v>
      </c>
      <c r="K155" s="38" t="s">
        <v>1615</v>
      </c>
      <c r="L155" s="74">
        <v>1749</v>
      </c>
      <c r="M155" s="74">
        <v>0</v>
      </c>
      <c r="N155" s="74">
        <f t="shared" si="4"/>
        <v>1749</v>
      </c>
      <c r="O155" s="84"/>
    </row>
    <row r="156" spans="1:15" s="8" customFormat="1" ht="34.5" customHeight="1">
      <c r="A156" s="36" t="s">
        <v>811</v>
      </c>
      <c r="B156" s="45">
        <v>148</v>
      </c>
      <c r="C156" s="37" t="s">
        <v>1132</v>
      </c>
      <c r="D156" s="37" t="s">
        <v>1126</v>
      </c>
      <c r="E156" s="37" t="s">
        <v>1034</v>
      </c>
      <c r="F156" s="38" t="s">
        <v>1127</v>
      </c>
      <c r="G156" s="38" t="s">
        <v>1046</v>
      </c>
      <c r="H156" s="37" t="s">
        <v>1218</v>
      </c>
      <c r="I156" s="28" t="s">
        <v>1036</v>
      </c>
      <c r="J156" s="37" t="s">
        <v>1034</v>
      </c>
      <c r="K156" s="38" t="s">
        <v>1616</v>
      </c>
      <c r="L156" s="74">
        <v>2418</v>
      </c>
      <c r="M156" s="74">
        <v>0</v>
      </c>
      <c r="N156" s="74">
        <f t="shared" si="4"/>
        <v>2418</v>
      </c>
      <c r="O156" s="84"/>
    </row>
    <row r="157" spans="1:15" s="8" customFormat="1" ht="34.5" customHeight="1">
      <c r="A157" s="36" t="s">
        <v>811</v>
      </c>
      <c r="B157" s="45">
        <v>149</v>
      </c>
      <c r="C157" s="37" t="s">
        <v>372</v>
      </c>
      <c r="D157" s="37" t="s">
        <v>1294</v>
      </c>
      <c r="E157" s="37" t="s">
        <v>1310</v>
      </c>
      <c r="F157" s="38" t="s">
        <v>1311</v>
      </c>
      <c r="G157" s="38" t="s">
        <v>638</v>
      </c>
      <c r="H157" s="29" t="s">
        <v>1085</v>
      </c>
      <c r="I157" s="37" t="s">
        <v>850</v>
      </c>
      <c r="J157" s="37" t="s">
        <v>1152</v>
      </c>
      <c r="K157" s="38" t="s">
        <v>1031</v>
      </c>
      <c r="L157" s="74">
        <f>1349+1192</f>
        <v>2541</v>
      </c>
      <c r="M157" s="74">
        <v>0</v>
      </c>
      <c r="N157" s="74">
        <f t="shared" si="4"/>
        <v>2541</v>
      </c>
      <c r="O157" s="84"/>
    </row>
    <row r="158" spans="1:15" s="8" customFormat="1" ht="34.5" customHeight="1">
      <c r="A158" s="36" t="s">
        <v>811</v>
      </c>
      <c r="B158" s="45">
        <v>150</v>
      </c>
      <c r="C158" s="37" t="s">
        <v>367</v>
      </c>
      <c r="D158" s="37" t="s">
        <v>1629</v>
      </c>
      <c r="E158" s="37" t="s">
        <v>146</v>
      </c>
      <c r="F158" s="38" t="s">
        <v>1484</v>
      </c>
      <c r="G158" s="38" t="s">
        <v>638</v>
      </c>
      <c r="H158" s="29" t="s">
        <v>1078</v>
      </c>
      <c r="I158" s="37" t="s">
        <v>1630</v>
      </c>
      <c r="J158" s="37" t="s">
        <v>1149</v>
      </c>
      <c r="K158" s="38" t="s">
        <v>1077</v>
      </c>
      <c r="L158" s="74">
        <v>471</v>
      </c>
      <c r="M158" s="74">
        <v>0</v>
      </c>
      <c r="N158" s="74">
        <f t="shared" si="4"/>
        <v>471</v>
      </c>
      <c r="O158" s="84"/>
    </row>
    <row r="159" spans="1:15" s="8" customFormat="1" ht="34.5" customHeight="1">
      <c r="A159" s="36" t="s">
        <v>811</v>
      </c>
      <c r="B159" s="45">
        <v>151</v>
      </c>
      <c r="C159" s="37" t="s">
        <v>1424</v>
      </c>
      <c r="D159" s="37" t="s">
        <v>1128</v>
      </c>
      <c r="E159" s="37" t="s">
        <v>1631</v>
      </c>
      <c r="F159" s="38" t="s">
        <v>1129</v>
      </c>
      <c r="G159" s="38" t="s">
        <v>78</v>
      </c>
      <c r="H159" s="37" t="s">
        <v>1244</v>
      </c>
      <c r="I159" s="37" t="s">
        <v>1458</v>
      </c>
      <c r="J159" s="37" t="s">
        <v>1631</v>
      </c>
      <c r="K159" s="38" t="s">
        <v>328</v>
      </c>
      <c r="L159" s="74">
        <v>1420</v>
      </c>
      <c r="M159" s="74">
        <v>0</v>
      </c>
      <c r="N159" s="74">
        <f t="shared" si="4"/>
        <v>1420</v>
      </c>
      <c r="O159" s="84"/>
    </row>
    <row r="160" spans="1:15" s="8" customFormat="1" ht="34.5" customHeight="1">
      <c r="A160" s="36" t="s">
        <v>811</v>
      </c>
      <c r="B160" s="45">
        <v>152</v>
      </c>
      <c r="C160" s="37" t="s">
        <v>1424</v>
      </c>
      <c r="D160" s="37" t="s">
        <v>1128</v>
      </c>
      <c r="E160" s="37" t="s">
        <v>1631</v>
      </c>
      <c r="F160" s="38" t="s">
        <v>1129</v>
      </c>
      <c r="G160" s="38" t="s">
        <v>78</v>
      </c>
      <c r="H160" s="37" t="s">
        <v>1245</v>
      </c>
      <c r="I160" s="37" t="s">
        <v>1459</v>
      </c>
      <c r="J160" s="37" t="s">
        <v>1631</v>
      </c>
      <c r="K160" s="38" t="s">
        <v>1617</v>
      </c>
      <c r="L160" s="74">
        <v>465</v>
      </c>
      <c r="M160" s="74">
        <v>0</v>
      </c>
      <c r="N160" s="74">
        <f t="shared" si="4"/>
        <v>465</v>
      </c>
      <c r="O160" s="84"/>
    </row>
    <row r="161" spans="1:15" s="8" customFormat="1" ht="34.5" customHeight="1">
      <c r="A161" s="36" t="s">
        <v>811</v>
      </c>
      <c r="B161" s="45">
        <v>153</v>
      </c>
      <c r="C161" s="37" t="s">
        <v>1424</v>
      </c>
      <c r="D161" s="37" t="s">
        <v>1128</v>
      </c>
      <c r="E161" s="37" t="s">
        <v>1631</v>
      </c>
      <c r="F161" s="38" t="s">
        <v>1129</v>
      </c>
      <c r="G161" s="38" t="s">
        <v>767</v>
      </c>
      <c r="H161" s="37" t="s">
        <v>1217</v>
      </c>
      <c r="I161" s="37" t="s">
        <v>1493</v>
      </c>
      <c r="J161" s="37" t="s">
        <v>1631</v>
      </c>
      <c r="K161" s="38" t="s">
        <v>1618</v>
      </c>
      <c r="L161" s="74">
        <v>189</v>
      </c>
      <c r="M161" s="74">
        <v>0</v>
      </c>
      <c r="N161" s="74">
        <f t="shared" si="4"/>
        <v>189</v>
      </c>
      <c r="O161" s="84"/>
    </row>
    <row r="162" spans="1:15" s="8" customFormat="1" ht="34.5" customHeight="1">
      <c r="A162" s="36" t="s">
        <v>811</v>
      </c>
      <c r="B162" s="45">
        <v>154</v>
      </c>
      <c r="C162" s="37" t="s">
        <v>1424</v>
      </c>
      <c r="D162" s="37" t="s">
        <v>1128</v>
      </c>
      <c r="E162" s="37" t="s">
        <v>1631</v>
      </c>
      <c r="F162" s="38" t="s">
        <v>1129</v>
      </c>
      <c r="G162" s="38" t="s">
        <v>767</v>
      </c>
      <c r="H162" s="37" t="s">
        <v>1216</v>
      </c>
      <c r="I162" s="37" t="s">
        <v>1460</v>
      </c>
      <c r="J162" s="37" t="s">
        <v>1631</v>
      </c>
      <c r="K162" s="38" t="s">
        <v>1619</v>
      </c>
      <c r="L162" s="74">
        <v>100</v>
      </c>
      <c r="M162" s="74">
        <v>0</v>
      </c>
      <c r="N162" s="74">
        <f t="shared" si="4"/>
        <v>100</v>
      </c>
      <c r="O162" s="84"/>
    </row>
    <row r="163" spans="1:15" s="8" customFormat="1" ht="34.5" customHeight="1">
      <c r="A163" s="36" t="s">
        <v>811</v>
      </c>
      <c r="B163" s="45">
        <v>155</v>
      </c>
      <c r="C163" s="37" t="s">
        <v>1424</v>
      </c>
      <c r="D163" s="37" t="s">
        <v>1128</v>
      </c>
      <c r="E163" s="37" t="s">
        <v>1631</v>
      </c>
      <c r="F163" s="38" t="s">
        <v>1129</v>
      </c>
      <c r="G163" s="38" t="s">
        <v>78</v>
      </c>
      <c r="H163" s="37" t="s">
        <v>1215</v>
      </c>
      <c r="I163" s="37" t="s">
        <v>1461</v>
      </c>
      <c r="J163" s="37" t="s">
        <v>1631</v>
      </c>
      <c r="K163" s="38" t="s">
        <v>1620</v>
      </c>
      <c r="L163" s="74">
        <v>258</v>
      </c>
      <c r="M163" s="74">
        <v>0</v>
      </c>
      <c r="N163" s="74">
        <f t="shared" si="4"/>
        <v>258</v>
      </c>
      <c r="O163" s="84"/>
    </row>
    <row r="164" spans="1:15" s="8" customFormat="1" ht="34.5" customHeight="1">
      <c r="A164" s="36" t="s">
        <v>811</v>
      </c>
      <c r="B164" s="45">
        <v>156</v>
      </c>
      <c r="C164" s="37" t="s">
        <v>964</v>
      </c>
      <c r="D164" s="37" t="s">
        <v>148</v>
      </c>
      <c r="E164" s="37" t="s">
        <v>149</v>
      </c>
      <c r="F164" s="38" t="s">
        <v>150</v>
      </c>
      <c r="G164" s="38" t="s">
        <v>78</v>
      </c>
      <c r="H164" s="37" t="s">
        <v>924</v>
      </c>
      <c r="I164" s="28" t="s">
        <v>578</v>
      </c>
      <c r="J164" s="37" t="s">
        <v>1024</v>
      </c>
      <c r="K164" s="38" t="s">
        <v>316</v>
      </c>
      <c r="L164" s="74">
        <v>2893</v>
      </c>
      <c r="M164" s="74">
        <v>0</v>
      </c>
      <c r="N164" s="74">
        <f t="shared" si="4"/>
        <v>2893</v>
      </c>
      <c r="O164" s="84"/>
    </row>
    <row r="165" spans="1:15" s="8" customFormat="1" ht="34.5" customHeight="1">
      <c r="A165" s="36" t="s">
        <v>811</v>
      </c>
      <c r="B165" s="45">
        <v>157</v>
      </c>
      <c r="C165" s="37" t="s">
        <v>964</v>
      </c>
      <c r="D165" s="37" t="s">
        <v>148</v>
      </c>
      <c r="E165" s="37" t="s">
        <v>149</v>
      </c>
      <c r="F165" s="38" t="s">
        <v>150</v>
      </c>
      <c r="G165" s="38" t="s">
        <v>78</v>
      </c>
      <c r="H165" s="37" t="s">
        <v>927</v>
      </c>
      <c r="I165" s="28" t="s">
        <v>578</v>
      </c>
      <c r="J165" s="37" t="s">
        <v>1024</v>
      </c>
      <c r="K165" s="38" t="s">
        <v>316</v>
      </c>
      <c r="L165" s="74">
        <v>1597</v>
      </c>
      <c r="M165" s="74">
        <v>0</v>
      </c>
      <c r="N165" s="74">
        <f t="shared" si="4"/>
        <v>1597</v>
      </c>
      <c r="O165" s="84"/>
    </row>
    <row r="166" spans="1:15" s="8" customFormat="1" ht="34.5" customHeight="1">
      <c r="A166" s="36" t="s">
        <v>811</v>
      </c>
      <c r="B166" s="45">
        <v>158</v>
      </c>
      <c r="C166" s="37" t="s">
        <v>373</v>
      </c>
      <c r="D166" s="37" t="s">
        <v>1312</v>
      </c>
      <c r="E166" s="37" t="s">
        <v>149</v>
      </c>
      <c r="F166" s="38" t="s">
        <v>1313</v>
      </c>
      <c r="G166" s="38" t="s">
        <v>638</v>
      </c>
      <c r="H166" s="37" t="s">
        <v>373</v>
      </c>
      <c r="I166" s="37" t="s">
        <v>567</v>
      </c>
      <c r="J166" s="37" t="s">
        <v>1024</v>
      </c>
      <c r="K166" s="38" t="s">
        <v>1029</v>
      </c>
      <c r="L166" s="74">
        <v>2711</v>
      </c>
      <c r="M166" s="74">
        <v>0</v>
      </c>
      <c r="N166" s="74">
        <f aca="true" t="shared" si="5" ref="N166:N172">L166+M166</f>
        <v>2711</v>
      </c>
      <c r="O166" s="84"/>
    </row>
    <row r="167" spans="1:15" s="8" customFormat="1" ht="34.5" customHeight="1">
      <c r="A167" s="36" t="s">
        <v>811</v>
      </c>
      <c r="B167" s="45">
        <v>159</v>
      </c>
      <c r="C167" s="37" t="s">
        <v>965</v>
      </c>
      <c r="D167" s="37" t="s">
        <v>579</v>
      </c>
      <c r="E167" s="37" t="s">
        <v>151</v>
      </c>
      <c r="F167" s="38" t="s">
        <v>152</v>
      </c>
      <c r="G167" s="38" t="s">
        <v>78</v>
      </c>
      <c r="H167" s="37" t="s">
        <v>925</v>
      </c>
      <c r="I167" s="28" t="s">
        <v>579</v>
      </c>
      <c r="J167" s="37" t="s">
        <v>905</v>
      </c>
      <c r="K167" s="38" t="s">
        <v>1621</v>
      </c>
      <c r="L167" s="74">
        <v>3150</v>
      </c>
      <c r="M167" s="74">
        <v>0</v>
      </c>
      <c r="N167" s="74">
        <f t="shared" si="5"/>
        <v>3150</v>
      </c>
      <c r="O167" s="84"/>
    </row>
    <row r="168" spans="1:15" s="8" customFormat="1" ht="34.5" customHeight="1">
      <c r="A168" s="36" t="s">
        <v>811</v>
      </c>
      <c r="B168" s="45">
        <v>160</v>
      </c>
      <c r="C168" s="37" t="s">
        <v>965</v>
      </c>
      <c r="D168" s="37" t="s">
        <v>579</v>
      </c>
      <c r="E168" s="37" t="s">
        <v>151</v>
      </c>
      <c r="F168" s="38" t="s">
        <v>152</v>
      </c>
      <c r="G168" s="38" t="s">
        <v>767</v>
      </c>
      <c r="H168" s="37" t="s">
        <v>1471</v>
      </c>
      <c r="I168" s="28" t="s">
        <v>580</v>
      </c>
      <c r="J168" s="37" t="s">
        <v>905</v>
      </c>
      <c r="K168" s="38" t="s">
        <v>1622</v>
      </c>
      <c r="L168" s="74">
        <v>1191</v>
      </c>
      <c r="M168" s="74">
        <v>0</v>
      </c>
      <c r="N168" s="74">
        <f t="shared" si="5"/>
        <v>1191</v>
      </c>
      <c r="O168" s="84"/>
    </row>
    <row r="169" spans="1:15" s="8" customFormat="1" ht="34.5" customHeight="1">
      <c r="A169" s="36" t="s">
        <v>811</v>
      </c>
      <c r="B169" s="45">
        <v>161</v>
      </c>
      <c r="C169" s="37" t="s">
        <v>966</v>
      </c>
      <c r="D169" s="37" t="s">
        <v>153</v>
      </c>
      <c r="E169" s="37" t="s">
        <v>151</v>
      </c>
      <c r="F169" s="38" t="s">
        <v>154</v>
      </c>
      <c r="G169" s="38" t="s">
        <v>78</v>
      </c>
      <c r="H169" s="37" t="s">
        <v>926</v>
      </c>
      <c r="I169" s="28" t="s">
        <v>906</v>
      </c>
      <c r="J169" s="37" t="s">
        <v>905</v>
      </c>
      <c r="K169" s="38" t="s">
        <v>1623</v>
      </c>
      <c r="L169" s="74">
        <v>3475</v>
      </c>
      <c r="M169" s="74">
        <v>0</v>
      </c>
      <c r="N169" s="74">
        <f t="shared" si="5"/>
        <v>3475</v>
      </c>
      <c r="O169" s="84"/>
    </row>
    <row r="170" spans="1:15" s="8" customFormat="1" ht="34.5" customHeight="1">
      <c r="A170" s="36" t="s">
        <v>811</v>
      </c>
      <c r="B170" s="45">
        <v>162</v>
      </c>
      <c r="C170" s="37" t="s">
        <v>374</v>
      </c>
      <c r="D170" s="37" t="s">
        <v>848</v>
      </c>
      <c r="E170" s="37" t="s">
        <v>151</v>
      </c>
      <c r="F170" s="30" t="s">
        <v>1314</v>
      </c>
      <c r="G170" s="38" t="s">
        <v>638</v>
      </c>
      <c r="H170" s="29" t="s">
        <v>1086</v>
      </c>
      <c r="I170" s="37" t="s">
        <v>848</v>
      </c>
      <c r="J170" s="37" t="s">
        <v>905</v>
      </c>
      <c r="K170" s="38" t="s">
        <v>1087</v>
      </c>
      <c r="L170" s="74">
        <v>4826</v>
      </c>
      <c r="M170" s="74">
        <v>0</v>
      </c>
      <c r="N170" s="74">
        <f t="shared" si="5"/>
        <v>4826</v>
      </c>
      <c r="O170" s="84"/>
    </row>
    <row r="171" spans="1:15" s="8" customFormat="1" ht="34.5" customHeight="1">
      <c r="A171" s="36" t="s">
        <v>811</v>
      </c>
      <c r="B171" s="45">
        <v>163</v>
      </c>
      <c r="C171" s="37" t="s">
        <v>1133</v>
      </c>
      <c r="D171" s="37" t="s">
        <v>1130</v>
      </c>
      <c r="E171" s="37" t="s">
        <v>1044</v>
      </c>
      <c r="F171" s="38" t="s">
        <v>1131</v>
      </c>
      <c r="G171" s="38" t="s">
        <v>78</v>
      </c>
      <c r="H171" s="37" t="s">
        <v>1246</v>
      </c>
      <c r="I171" s="28" t="s">
        <v>1130</v>
      </c>
      <c r="J171" s="37" t="s">
        <v>1044</v>
      </c>
      <c r="K171" s="38" t="s">
        <v>1624</v>
      </c>
      <c r="L171" s="74">
        <v>1399</v>
      </c>
      <c r="M171" s="74">
        <v>0</v>
      </c>
      <c r="N171" s="74">
        <f t="shared" si="5"/>
        <v>1399</v>
      </c>
      <c r="O171" s="84"/>
    </row>
    <row r="172" spans="1:15" s="8" customFormat="1" ht="34.5" customHeight="1">
      <c r="A172" s="36" t="s">
        <v>811</v>
      </c>
      <c r="B172" s="45">
        <v>164</v>
      </c>
      <c r="C172" s="37" t="s">
        <v>376</v>
      </c>
      <c r="D172" s="37" t="s">
        <v>849</v>
      </c>
      <c r="E172" s="37" t="s">
        <v>1316</v>
      </c>
      <c r="F172" s="38" t="s">
        <v>1315</v>
      </c>
      <c r="G172" s="38" t="s">
        <v>638</v>
      </c>
      <c r="H172" s="37" t="s">
        <v>376</v>
      </c>
      <c r="I172" s="37" t="s">
        <v>849</v>
      </c>
      <c r="J172" s="37" t="s">
        <v>1044</v>
      </c>
      <c r="K172" s="38" t="s">
        <v>1030</v>
      </c>
      <c r="L172" s="74">
        <v>3632</v>
      </c>
      <c r="M172" s="74">
        <v>0</v>
      </c>
      <c r="N172" s="74">
        <f t="shared" si="5"/>
        <v>3632</v>
      </c>
      <c r="O172" s="84"/>
    </row>
    <row r="173" spans="1:15" s="8" customFormat="1" ht="34.5" customHeight="1">
      <c r="A173" s="46"/>
      <c r="B173" s="40"/>
      <c r="C173" s="47"/>
      <c r="D173" s="47"/>
      <c r="E173" s="47"/>
      <c r="F173" s="47"/>
      <c r="G173" s="47"/>
      <c r="H173" s="45">
        <f>COUNTIF(H9:H172,"&lt;&gt;")</f>
        <v>164</v>
      </c>
      <c r="I173" s="45">
        <f>COUNTIF(I9:I172,"&lt;&gt;")</f>
        <v>164</v>
      </c>
      <c r="J173" s="45">
        <f>COUNTIF(J9:J172,"&lt;&gt;")</f>
        <v>164</v>
      </c>
      <c r="K173" s="45">
        <f>COUNTIF(K9:K172,"&lt;&gt;")</f>
        <v>164</v>
      </c>
      <c r="L173" s="76">
        <f>SUM(L9:L172)</f>
        <v>274190.35</v>
      </c>
      <c r="M173" s="76">
        <f>SUM(M9:M172)</f>
        <v>4471.12</v>
      </c>
      <c r="N173" s="76">
        <f>SUM(N9:N172)</f>
        <v>278661.47</v>
      </c>
      <c r="O173" s="88">
        <f>SUM(O9:O172)</f>
        <v>0</v>
      </c>
    </row>
    <row r="174" spans="1:15" ht="34.5" customHeight="1">
      <c r="A174" s="35"/>
      <c r="B174" s="47"/>
      <c r="C174" s="36" t="s">
        <v>817</v>
      </c>
      <c r="D174" s="35"/>
      <c r="E174" s="35"/>
      <c r="F174" s="43"/>
      <c r="G174" s="43"/>
      <c r="H174" s="35"/>
      <c r="I174" s="35"/>
      <c r="J174" s="35"/>
      <c r="K174" s="43"/>
      <c r="L174" s="77"/>
      <c r="M174" s="83"/>
      <c r="N174" s="77"/>
      <c r="O174" s="89"/>
    </row>
    <row r="175" spans="1:15" ht="34.5" customHeight="1">
      <c r="A175" s="36" t="s">
        <v>817</v>
      </c>
      <c r="B175" s="45">
        <v>165</v>
      </c>
      <c r="C175" s="29" t="s">
        <v>1430</v>
      </c>
      <c r="D175" s="29" t="s">
        <v>1688</v>
      </c>
      <c r="E175" s="29" t="s">
        <v>838</v>
      </c>
      <c r="F175" s="30" t="s">
        <v>1689</v>
      </c>
      <c r="G175" s="38" t="s">
        <v>78</v>
      </c>
      <c r="H175" s="29" t="s">
        <v>1295</v>
      </c>
      <c r="I175" s="29" t="s">
        <v>839</v>
      </c>
      <c r="J175" s="29" t="s">
        <v>838</v>
      </c>
      <c r="K175" s="30" t="s">
        <v>609</v>
      </c>
      <c r="L175" s="75">
        <v>1010</v>
      </c>
      <c r="M175" s="75">
        <v>0</v>
      </c>
      <c r="N175" s="75">
        <f aca="true" t="shared" si="6" ref="N175:N198">L175+M175</f>
        <v>1010</v>
      </c>
      <c r="O175" s="84"/>
    </row>
    <row r="176" spans="1:15" ht="34.5" customHeight="1">
      <c r="A176" s="36" t="s">
        <v>817</v>
      </c>
      <c r="B176" s="45">
        <v>166</v>
      </c>
      <c r="C176" s="29" t="s">
        <v>1430</v>
      </c>
      <c r="D176" s="29" t="s">
        <v>1688</v>
      </c>
      <c r="E176" s="29" t="s">
        <v>838</v>
      </c>
      <c r="F176" s="30" t="s">
        <v>1689</v>
      </c>
      <c r="G176" s="38" t="s">
        <v>78</v>
      </c>
      <c r="H176" s="29" t="s">
        <v>1296</v>
      </c>
      <c r="I176" s="29" t="s">
        <v>1749</v>
      </c>
      <c r="J176" s="29" t="s">
        <v>838</v>
      </c>
      <c r="K176" s="30" t="s">
        <v>610</v>
      </c>
      <c r="L176" s="75">
        <v>774</v>
      </c>
      <c r="M176" s="75">
        <v>0</v>
      </c>
      <c r="N176" s="75">
        <f t="shared" si="6"/>
        <v>774</v>
      </c>
      <c r="O176" s="84"/>
    </row>
    <row r="177" spans="1:15" ht="34.5" customHeight="1">
      <c r="A177" s="36" t="s">
        <v>817</v>
      </c>
      <c r="B177" s="45">
        <v>167</v>
      </c>
      <c r="C177" s="29" t="s">
        <v>1430</v>
      </c>
      <c r="D177" s="29" t="s">
        <v>1688</v>
      </c>
      <c r="E177" s="29" t="s">
        <v>838</v>
      </c>
      <c r="F177" s="30" t="s">
        <v>1689</v>
      </c>
      <c r="G177" s="38" t="s">
        <v>78</v>
      </c>
      <c r="H177" s="29" t="s">
        <v>1297</v>
      </c>
      <c r="I177" s="29" t="s">
        <v>1750</v>
      </c>
      <c r="J177" s="29" t="s">
        <v>838</v>
      </c>
      <c r="K177" s="30" t="s">
        <v>611</v>
      </c>
      <c r="L177" s="75">
        <v>2047</v>
      </c>
      <c r="M177" s="75">
        <v>0</v>
      </c>
      <c r="N177" s="75">
        <f t="shared" si="6"/>
        <v>2047</v>
      </c>
      <c r="O177" s="84"/>
    </row>
    <row r="178" spans="1:15" ht="34.5" customHeight="1">
      <c r="A178" s="36" t="s">
        <v>817</v>
      </c>
      <c r="B178" s="45">
        <v>168</v>
      </c>
      <c r="C178" s="29" t="s">
        <v>1431</v>
      </c>
      <c r="D178" s="29" t="s">
        <v>1690</v>
      </c>
      <c r="E178" s="29" t="s">
        <v>845</v>
      </c>
      <c r="F178" s="30" t="s">
        <v>1691</v>
      </c>
      <c r="G178" s="38" t="s">
        <v>78</v>
      </c>
      <c r="H178" s="29" t="s">
        <v>1298</v>
      </c>
      <c r="I178" s="29" t="s">
        <v>1751</v>
      </c>
      <c r="J178" s="29" t="s">
        <v>845</v>
      </c>
      <c r="K178" s="30" t="s">
        <v>612</v>
      </c>
      <c r="L178" s="75">
        <v>690</v>
      </c>
      <c r="M178" s="75">
        <v>0</v>
      </c>
      <c r="N178" s="75">
        <f t="shared" si="6"/>
        <v>690</v>
      </c>
      <c r="O178" s="84"/>
    </row>
    <row r="179" spans="1:15" ht="34.5" customHeight="1">
      <c r="A179" s="36" t="s">
        <v>817</v>
      </c>
      <c r="B179" s="45">
        <v>169</v>
      </c>
      <c r="C179" s="29" t="s">
        <v>423</v>
      </c>
      <c r="D179" s="29" t="s">
        <v>971</v>
      </c>
      <c r="E179" s="29" t="s">
        <v>845</v>
      </c>
      <c r="F179" s="30" t="s">
        <v>972</v>
      </c>
      <c r="G179" s="38" t="s">
        <v>638</v>
      </c>
      <c r="H179" s="29" t="s">
        <v>423</v>
      </c>
      <c r="I179" s="29" t="s">
        <v>1764</v>
      </c>
      <c r="J179" s="29" t="s">
        <v>845</v>
      </c>
      <c r="K179" s="30" t="s">
        <v>631</v>
      </c>
      <c r="L179" s="75">
        <v>821</v>
      </c>
      <c r="M179" s="75">
        <v>0</v>
      </c>
      <c r="N179" s="75">
        <f t="shared" si="6"/>
        <v>821</v>
      </c>
      <c r="O179" s="84"/>
    </row>
    <row r="180" spans="1:15" ht="34.5" customHeight="1">
      <c r="A180" s="36" t="s">
        <v>817</v>
      </c>
      <c r="B180" s="45">
        <v>170</v>
      </c>
      <c r="C180" s="29" t="s">
        <v>1432</v>
      </c>
      <c r="D180" s="29" t="s">
        <v>1752</v>
      </c>
      <c r="E180" s="29" t="s">
        <v>941</v>
      </c>
      <c r="F180" s="30" t="s">
        <v>1692</v>
      </c>
      <c r="G180" s="38" t="s">
        <v>78</v>
      </c>
      <c r="H180" s="29" t="s">
        <v>383</v>
      </c>
      <c r="I180" s="29" t="s">
        <v>1752</v>
      </c>
      <c r="J180" s="29" t="s">
        <v>941</v>
      </c>
      <c r="K180" s="30" t="s">
        <v>613</v>
      </c>
      <c r="L180" s="75">
        <v>1822.46</v>
      </c>
      <c r="M180" s="75">
        <v>0</v>
      </c>
      <c r="N180" s="75">
        <f t="shared" si="6"/>
        <v>1822.46</v>
      </c>
      <c r="O180" s="84"/>
    </row>
    <row r="181" spans="1:15" ht="34.5" customHeight="1">
      <c r="A181" s="36" t="s">
        <v>817</v>
      </c>
      <c r="B181" s="45">
        <v>171</v>
      </c>
      <c r="C181" s="29" t="s">
        <v>1432</v>
      </c>
      <c r="D181" s="29" t="s">
        <v>1752</v>
      </c>
      <c r="E181" s="29" t="s">
        <v>941</v>
      </c>
      <c r="F181" s="30" t="s">
        <v>1692</v>
      </c>
      <c r="G181" s="38" t="s">
        <v>78</v>
      </c>
      <c r="H181" s="29" t="s">
        <v>384</v>
      </c>
      <c r="I181" s="29" t="s">
        <v>1753</v>
      </c>
      <c r="J181" s="29" t="s">
        <v>941</v>
      </c>
      <c r="K181" s="30" t="s">
        <v>614</v>
      </c>
      <c r="L181" s="75">
        <f>584.94+553.11</f>
        <v>1138.0500000000002</v>
      </c>
      <c r="M181" s="75">
        <v>0</v>
      </c>
      <c r="N181" s="75">
        <f t="shared" si="6"/>
        <v>1138.0500000000002</v>
      </c>
      <c r="O181" s="84"/>
    </row>
    <row r="182" spans="1:15" ht="34.5" customHeight="1">
      <c r="A182" s="36" t="s">
        <v>817</v>
      </c>
      <c r="B182" s="45">
        <v>172</v>
      </c>
      <c r="C182" s="29" t="s">
        <v>1432</v>
      </c>
      <c r="D182" s="29" t="s">
        <v>1752</v>
      </c>
      <c r="E182" s="29" t="s">
        <v>941</v>
      </c>
      <c r="F182" s="30" t="s">
        <v>1692</v>
      </c>
      <c r="G182" s="38" t="s">
        <v>78</v>
      </c>
      <c r="H182" s="29" t="s">
        <v>336</v>
      </c>
      <c r="I182" s="29" t="s">
        <v>942</v>
      </c>
      <c r="J182" s="29" t="s">
        <v>941</v>
      </c>
      <c r="K182" s="30" t="s">
        <v>615</v>
      </c>
      <c r="L182" s="75">
        <v>517.29</v>
      </c>
      <c r="M182" s="75">
        <v>0</v>
      </c>
      <c r="N182" s="75">
        <f t="shared" si="6"/>
        <v>517.29</v>
      </c>
      <c r="O182" s="84"/>
    </row>
    <row r="183" spans="1:15" ht="34.5" customHeight="1">
      <c r="A183" s="36" t="s">
        <v>817</v>
      </c>
      <c r="B183" s="45">
        <v>173</v>
      </c>
      <c r="C183" s="29" t="s">
        <v>1432</v>
      </c>
      <c r="D183" s="29" t="s">
        <v>1752</v>
      </c>
      <c r="E183" s="29" t="s">
        <v>941</v>
      </c>
      <c r="F183" s="30" t="s">
        <v>1692</v>
      </c>
      <c r="G183" s="38" t="s">
        <v>78</v>
      </c>
      <c r="H183" s="29" t="s">
        <v>337</v>
      </c>
      <c r="I183" s="29" t="s">
        <v>943</v>
      </c>
      <c r="J183" s="29" t="s">
        <v>941</v>
      </c>
      <c r="K183" s="30" t="s">
        <v>616</v>
      </c>
      <c r="L183" s="75">
        <v>397.92</v>
      </c>
      <c r="M183" s="75">
        <v>0</v>
      </c>
      <c r="N183" s="75">
        <f t="shared" si="6"/>
        <v>397.92</v>
      </c>
      <c r="O183" s="84"/>
    </row>
    <row r="184" spans="1:15" ht="34.5" customHeight="1">
      <c r="A184" s="36" t="s">
        <v>817</v>
      </c>
      <c r="B184" s="45">
        <v>174</v>
      </c>
      <c r="C184" s="29" t="s">
        <v>1432</v>
      </c>
      <c r="D184" s="29" t="s">
        <v>1752</v>
      </c>
      <c r="E184" s="29" t="s">
        <v>941</v>
      </c>
      <c r="F184" s="30" t="s">
        <v>1692</v>
      </c>
      <c r="G184" s="38" t="s">
        <v>78</v>
      </c>
      <c r="H184" s="29" t="s">
        <v>338</v>
      </c>
      <c r="I184" s="29" t="s">
        <v>944</v>
      </c>
      <c r="J184" s="29" t="s">
        <v>941</v>
      </c>
      <c r="K184" s="30" t="s">
        <v>617</v>
      </c>
      <c r="L184" s="75">
        <v>414</v>
      </c>
      <c r="M184" s="75">
        <v>0</v>
      </c>
      <c r="N184" s="75">
        <f t="shared" si="6"/>
        <v>414</v>
      </c>
      <c r="O184" s="84"/>
    </row>
    <row r="185" spans="1:15" ht="34.5" customHeight="1">
      <c r="A185" s="36" t="s">
        <v>817</v>
      </c>
      <c r="B185" s="45">
        <v>175</v>
      </c>
      <c r="C185" s="29" t="s">
        <v>1432</v>
      </c>
      <c r="D185" s="29" t="s">
        <v>1752</v>
      </c>
      <c r="E185" s="29" t="s">
        <v>941</v>
      </c>
      <c r="F185" s="30" t="s">
        <v>1692</v>
      </c>
      <c r="G185" s="38" t="s">
        <v>767</v>
      </c>
      <c r="H185" s="29" t="s">
        <v>339</v>
      </c>
      <c r="I185" s="29" t="s">
        <v>945</v>
      </c>
      <c r="J185" s="29" t="s">
        <v>941</v>
      </c>
      <c r="K185" s="30" t="s">
        <v>618</v>
      </c>
      <c r="L185" s="75">
        <v>517.29</v>
      </c>
      <c r="M185" s="75">
        <v>0</v>
      </c>
      <c r="N185" s="75">
        <f t="shared" si="6"/>
        <v>517.29</v>
      </c>
      <c r="O185" s="84"/>
    </row>
    <row r="186" spans="1:15" ht="34.5" customHeight="1">
      <c r="A186" s="36" t="s">
        <v>817</v>
      </c>
      <c r="B186" s="45">
        <v>176</v>
      </c>
      <c r="C186" s="29" t="s">
        <v>1429</v>
      </c>
      <c r="D186" s="29" t="s">
        <v>424</v>
      </c>
      <c r="E186" s="29" t="s">
        <v>837</v>
      </c>
      <c r="F186" s="30" t="s">
        <v>425</v>
      </c>
      <c r="G186" s="38" t="s">
        <v>767</v>
      </c>
      <c r="H186" s="29" t="s">
        <v>382</v>
      </c>
      <c r="I186" s="29" t="s">
        <v>1748</v>
      </c>
      <c r="J186" s="29" t="s">
        <v>837</v>
      </c>
      <c r="K186" s="30" t="s">
        <v>608</v>
      </c>
      <c r="L186" s="75">
        <v>659</v>
      </c>
      <c r="M186" s="75">
        <v>0</v>
      </c>
      <c r="N186" s="75">
        <f t="shared" si="6"/>
        <v>659</v>
      </c>
      <c r="O186" s="84"/>
    </row>
    <row r="187" spans="1:15" ht="34.5" customHeight="1">
      <c r="A187" s="36" t="s">
        <v>817</v>
      </c>
      <c r="B187" s="45">
        <v>177</v>
      </c>
      <c r="C187" s="29" t="s">
        <v>1299</v>
      </c>
      <c r="D187" s="29" t="s">
        <v>1762</v>
      </c>
      <c r="E187" s="29" t="s">
        <v>837</v>
      </c>
      <c r="F187" s="30" t="s">
        <v>421</v>
      </c>
      <c r="G187" s="38" t="s">
        <v>638</v>
      </c>
      <c r="H187" s="29" t="s">
        <v>1299</v>
      </c>
      <c r="I187" s="29" t="s">
        <v>1762</v>
      </c>
      <c r="J187" s="29" t="s">
        <v>837</v>
      </c>
      <c r="K187" s="30" t="s">
        <v>629</v>
      </c>
      <c r="L187" s="75">
        <v>521</v>
      </c>
      <c r="M187" s="75">
        <v>0</v>
      </c>
      <c r="N187" s="75">
        <f t="shared" si="6"/>
        <v>521</v>
      </c>
      <c r="O187" s="84"/>
    </row>
    <row r="188" spans="1:15" ht="34.5" customHeight="1">
      <c r="A188" s="36" t="s">
        <v>817</v>
      </c>
      <c r="B188" s="45">
        <v>178</v>
      </c>
      <c r="C188" s="29" t="s">
        <v>1329</v>
      </c>
      <c r="D188" s="29" t="s">
        <v>1763</v>
      </c>
      <c r="E188" s="29" t="s">
        <v>837</v>
      </c>
      <c r="F188" s="30" t="s">
        <v>422</v>
      </c>
      <c r="G188" s="38" t="s">
        <v>638</v>
      </c>
      <c r="H188" s="29" t="s">
        <v>1329</v>
      </c>
      <c r="I188" s="29" t="s">
        <v>1763</v>
      </c>
      <c r="J188" s="29" t="s">
        <v>837</v>
      </c>
      <c r="K188" s="30" t="s">
        <v>630</v>
      </c>
      <c r="L188" s="75">
        <v>832</v>
      </c>
      <c r="M188" s="75">
        <v>0</v>
      </c>
      <c r="N188" s="75">
        <f t="shared" si="6"/>
        <v>832</v>
      </c>
      <c r="O188" s="84"/>
    </row>
    <row r="189" spans="1:15" ht="34.5" customHeight="1">
      <c r="A189" s="36" t="s">
        <v>817</v>
      </c>
      <c r="B189" s="45">
        <v>179</v>
      </c>
      <c r="C189" s="29" t="s">
        <v>1435</v>
      </c>
      <c r="D189" s="29" t="s">
        <v>417</v>
      </c>
      <c r="E189" s="29" t="s">
        <v>416</v>
      </c>
      <c r="F189" s="30" t="s">
        <v>418</v>
      </c>
      <c r="G189" s="38" t="s">
        <v>78</v>
      </c>
      <c r="H189" s="29" t="s">
        <v>428</v>
      </c>
      <c r="I189" s="29" t="s">
        <v>1760</v>
      </c>
      <c r="J189" s="29" t="s">
        <v>411</v>
      </c>
      <c r="K189" s="30" t="s">
        <v>627</v>
      </c>
      <c r="L189" s="75">
        <v>1054</v>
      </c>
      <c r="M189" s="75">
        <v>0</v>
      </c>
      <c r="N189" s="75">
        <f t="shared" si="6"/>
        <v>1054</v>
      </c>
      <c r="O189" s="84"/>
    </row>
    <row r="190" spans="1:15" ht="34.5" customHeight="1">
      <c r="A190" s="36" t="s">
        <v>817</v>
      </c>
      <c r="B190" s="45">
        <v>180</v>
      </c>
      <c r="C190" s="29" t="s">
        <v>1434</v>
      </c>
      <c r="D190" s="29" t="s">
        <v>1759</v>
      </c>
      <c r="E190" s="29" t="s">
        <v>410</v>
      </c>
      <c r="F190" s="30" t="s">
        <v>415</v>
      </c>
      <c r="G190" s="38" t="s">
        <v>78</v>
      </c>
      <c r="H190" s="29" t="s">
        <v>78</v>
      </c>
      <c r="I190" s="29" t="s">
        <v>1756</v>
      </c>
      <c r="J190" s="29" t="s">
        <v>409</v>
      </c>
      <c r="K190" s="30" t="s">
        <v>623</v>
      </c>
      <c r="L190" s="75">
        <v>850</v>
      </c>
      <c r="M190" s="75">
        <v>0</v>
      </c>
      <c r="N190" s="75">
        <f t="shared" si="6"/>
        <v>850</v>
      </c>
      <c r="O190" s="84"/>
    </row>
    <row r="191" spans="1:15" ht="34.5" customHeight="1">
      <c r="A191" s="36" t="s">
        <v>817</v>
      </c>
      <c r="B191" s="45">
        <v>181</v>
      </c>
      <c r="C191" s="29" t="s">
        <v>1434</v>
      </c>
      <c r="D191" s="29" t="s">
        <v>1759</v>
      </c>
      <c r="E191" s="29" t="s">
        <v>410</v>
      </c>
      <c r="F191" s="30" t="s">
        <v>415</v>
      </c>
      <c r="G191" s="38" t="s">
        <v>767</v>
      </c>
      <c r="H191" s="29" t="s">
        <v>767</v>
      </c>
      <c r="I191" s="29" t="s">
        <v>1757</v>
      </c>
      <c r="J191" s="29" t="s">
        <v>409</v>
      </c>
      <c r="K191" s="30" t="s">
        <v>624</v>
      </c>
      <c r="L191" s="75">
        <v>1250</v>
      </c>
      <c r="M191" s="75">
        <v>0</v>
      </c>
      <c r="N191" s="75">
        <f t="shared" si="6"/>
        <v>1250</v>
      </c>
      <c r="O191" s="84"/>
    </row>
    <row r="192" spans="1:15" ht="34.5" customHeight="1">
      <c r="A192" s="36" t="s">
        <v>817</v>
      </c>
      <c r="B192" s="45">
        <v>182</v>
      </c>
      <c r="C192" s="29" t="s">
        <v>1434</v>
      </c>
      <c r="D192" s="29" t="s">
        <v>1759</v>
      </c>
      <c r="E192" s="29" t="s">
        <v>410</v>
      </c>
      <c r="F192" s="30" t="s">
        <v>415</v>
      </c>
      <c r="G192" s="38" t="s">
        <v>767</v>
      </c>
      <c r="H192" s="29" t="s">
        <v>767</v>
      </c>
      <c r="I192" s="29" t="s">
        <v>1758</v>
      </c>
      <c r="J192" s="29" t="s">
        <v>409</v>
      </c>
      <c r="K192" s="30" t="s">
        <v>625</v>
      </c>
      <c r="L192" s="75">
        <v>300</v>
      </c>
      <c r="M192" s="75">
        <v>0</v>
      </c>
      <c r="N192" s="75">
        <f t="shared" si="6"/>
        <v>300</v>
      </c>
      <c r="O192" s="84"/>
    </row>
    <row r="193" spans="1:15" ht="34.5" customHeight="1">
      <c r="A193" s="36" t="s">
        <v>817</v>
      </c>
      <c r="B193" s="45">
        <v>183</v>
      </c>
      <c r="C193" s="29" t="s">
        <v>1433</v>
      </c>
      <c r="D193" s="29" t="s">
        <v>413</v>
      </c>
      <c r="E193" s="29" t="s">
        <v>946</v>
      </c>
      <c r="F193" s="30" t="s">
        <v>414</v>
      </c>
      <c r="G193" s="38" t="s">
        <v>78</v>
      </c>
      <c r="H193" s="29" t="s">
        <v>340</v>
      </c>
      <c r="I193" s="29" t="s">
        <v>947</v>
      </c>
      <c r="J193" s="29" t="s">
        <v>946</v>
      </c>
      <c r="K193" s="30" t="s">
        <v>619</v>
      </c>
      <c r="L193" s="75">
        <v>2557</v>
      </c>
      <c r="M193" s="75">
        <v>2882</v>
      </c>
      <c r="N193" s="75">
        <f t="shared" si="6"/>
        <v>5439</v>
      </c>
      <c r="O193" s="84"/>
    </row>
    <row r="194" spans="1:15" ht="34.5" customHeight="1">
      <c r="A194" s="36" t="s">
        <v>817</v>
      </c>
      <c r="B194" s="45">
        <v>184</v>
      </c>
      <c r="C194" s="29" t="s">
        <v>1433</v>
      </c>
      <c r="D194" s="29" t="s">
        <v>413</v>
      </c>
      <c r="E194" s="29" t="s">
        <v>946</v>
      </c>
      <c r="F194" s="30" t="s">
        <v>414</v>
      </c>
      <c r="G194" s="38" t="s">
        <v>767</v>
      </c>
      <c r="H194" s="29" t="s">
        <v>341</v>
      </c>
      <c r="I194" s="29" t="s">
        <v>1754</v>
      </c>
      <c r="J194" s="29" t="s">
        <v>946</v>
      </c>
      <c r="K194" s="30" t="s">
        <v>620</v>
      </c>
      <c r="L194" s="75">
        <v>874.42</v>
      </c>
      <c r="M194" s="75">
        <v>10320</v>
      </c>
      <c r="N194" s="75">
        <f t="shared" si="6"/>
        <v>11194.42</v>
      </c>
      <c r="O194" s="84"/>
    </row>
    <row r="195" spans="1:15" ht="34.5" customHeight="1">
      <c r="A195" s="36" t="s">
        <v>817</v>
      </c>
      <c r="B195" s="45">
        <v>185</v>
      </c>
      <c r="C195" s="29" t="s">
        <v>1433</v>
      </c>
      <c r="D195" s="29" t="s">
        <v>413</v>
      </c>
      <c r="E195" s="29" t="s">
        <v>946</v>
      </c>
      <c r="F195" s="30" t="s">
        <v>414</v>
      </c>
      <c r="G195" s="38" t="s">
        <v>767</v>
      </c>
      <c r="H195" s="29" t="s">
        <v>503</v>
      </c>
      <c r="I195" s="29" t="s">
        <v>1755</v>
      </c>
      <c r="J195" s="29" t="s">
        <v>946</v>
      </c>
      <c r="K195" s="30" t="s">
        <v>621</v>
      </c>
      <c r="L195" s="75">
        <v>481.76</v>
      </c>
      <c r="M195" s="75">
        <v>1030</v>
      </c>
      <c r="N195" s="75">
        <f t="shared" si="6"/>
        <v>1511.76</v>
      </c>
      <c r="O195" s="84"/>
    </row>
    <row r="196" spans="1:15" ht="34.5" customHeight="1">
      <c r="A196" s="36" t="s">
        <v>817</v>
      </c>
      <c r="B196" s="45">
        <v>186</v>
      </c>
      <c r="C196" s="29" t="s">
        <v>1436</v>
      </c>
      <c r="D196" s="29" t="s">
        <v>419</v>
      </c>
      <c r="E196" s="29" t="s">
        <v>412</v>
      </c>
      <c r="F196" s="30" t="s">
        <v>420</v>
      </c>
      <c r="G196" s="38" t="s">
        <v>767</v>
      </c>
      <c r="H196" s="29" t="s">
        <v>1472</v>
      </c>
      <c r="I196" s="29" t="s">
        <v>1761</v>
      </c>
      <c r="J196" s="29" t="s">
        <v>412</v>
      </c>
      <c r="K196" s="30" t="s">
        <v>628</v>
      </c>
      <c r="L196" s="75">
        <v>451</v>
      </c>
      <c r="M196" s="75">
        <v>800</v>
      </c>
      <c r="N196" s="75">
        <f t="shared" si="6"/>
        <v>1251</v>
      </c>
      <c r="O196" s="84">
        <v>660</v>
      </c>
    </row>
    <row r="197" spans="1:15" ht="34.5" customHeight="1">
      <c r="A197" s="36" t="s">
        <v>817</v>
      </c>
      <c r="B197" s="45">
        <v>187</v>
      </c>
      <c r="C197" s="29" t="s">
        <v>1434</v>
      </c>
      <c r="D197" s="29" t="s">
        <v>1759</v>
      </c>
      <c r="E197" s="29" t="s">
        <v>410</v>
      </c>
      <c r="F197" s="30" t="s">
        <v>415</v>
      </c>
      <c r="G197" s="38" t="s">
        <v>78</v>
      </c>
      <c r="H197" s="29" t="s">
        <v>78</v>
      </c>
      <c r="I197" s="29" t="s">
        <v>1759</v>
      </c>
      <c r="J197" s="29" t="s">
        <v>410</v>
      </c>
      <c r="K197" s="30" t="s">
        <v>626</v>
      </c>
      <c r="L197" s="75">
        <v>444</v>
      </c>
      <c r="M197" s="75">
        <v>0</v>
      </c>
      <c r="N197" s="75">
        <f t="shared" si="6"/>
        <v>444</v>
      </c>
      <c r="O197" s="84"/>
    </row>
    <row r="198" spans="1:15" ht="34.5" customHeight="1">
      <c r="A198" s="36" t="s">
        <v>817</v>
      </c>
      <c r="B198" s="45">
        <v>188</v>
      </c>
      <c r="C198" s="29" t="s">
        <v>1433</v>
      </c>
      <c r="D198" s="29" t="s">
        <v>413</v>
      </c>
      <c r="E198" s="29" t="s">
        <v>946</v>
      </c>
      <c r="F198" s="30" t="s">
        <v>414</v>
      </c>
      <c r="G198" s="38" t="s">
        <v>78</v>
      </c>
      <c r="H198" s="29" t="s">
        <v>504</v>
      </c>
      <c r="I198" s="29" t="s">
        <v>408</v>
      </c>
      <c r="J198" s="29" t="s">
        <v>407</v>
      </c>
      <c r="K198" s="30" t="s">
        <v>622</v>
      </c>
      <c r="L198" s="75">
        <v>1300</v>
      </c>
      <c r="M198" s="75">
        <v>6900</v>
      </c>
      <c r="N198" s="75">
        <f t="shared" si="6"/>
        <v>8200</v>
      </c>
      <c r="O198" s="84"/>
    </row>
    <row r="199" spans="1:15" ht="34.5" customHeight="1">
      <c r="A199" s="46"/>
      <c r="B199" s="40"/>
      <c r="C199" s="47"/>
      <c r="D199" s="47"/>
      <c r="E199" s="47"/>
      <c r="F199" s="47"/>
      <c r="G199" s="47"/>
      <c r="H199" s="45">
        <f>COUNTIF(H175:H198,"&lt;&gt;")</f>
        <v>24</v>
      </c>
      <c r="I199" s="45">
        <f>COUNTIF(I175:I198,"&lt;&gt;")</f>
        <v>24</v>
      </c>
      <c r="J199" s="45">
        <f>COUNTIF(J175:J198,"&lt;&gt;")</f>
        <v>24</v>
      </c>
      <c r="K199" s="45">
        <f>COUNTIF(K175:K198,"&lt;&gt;")</f>
        <v>24</v>
      </c>
      <c r="L199" s="76">
        <f>SUM(L175:L198)</f>
        <v>21723.189999999995</v>
      </c>
      <c r="M199" s="76">
        <f>SUM(M175:M198)</f>
        <v>21932</v>
      </c>
      <c r="N199" s="76">
        <f>SUM(N175:N198)</f>
        <v>43655.19</v>
      </c>
      <c r="O199" s="88">
        <f>SUM(O175:O198)</f>
        <v>660</v>
      </c>
    </row>
    <row r="200" spans="1:15" ht="34.5" customHeight="1">
      <c r="A200" s="35"/>
      <c r="B200" s="47"/>
      <c r="C200" s="36" t="s">
        <v>818</v>
      </c>
      <c r="D200" s="40"/>
      <c r="E200" s="40"/>
      <c r="F200" s="41"/>
      <c r="G200" s="41"/>
      <c r="H200" s="40"/>
      <c r="I200" s="40"/>
      <c r="J200" s="40"/>
      <c r="K200" s="41"/>
      <c r="L200" s="78"/>
      <c r="M200" s="85"/>
      <c r="N200" s="78"/>
      <c r="O200" s="90"/>
    </row>
    <row r="201" spans="1:15" ht="34.5" customHeight="1">
      <c r="A201" s="36" t="s">
        <v>818</v>
      </c>
      <c r="B201" s="45">
        <v>189</v>
      </c>
      <c r="C201" s="29" t="s">
        <v>937</v>
      </c>
      <c r="D201" s="29" t="s">
        <v>931</v>
      </c>
      <c r="E201" s="29" t="s">
        <v>346</v>
      </c>
      <c r="F201" s="30" t="s">
        <v>932</v>
      </c>
      <c r="G201" s="38" t="s">
        <v>78</v>
      </c>
      <c r="H201" s="29" t="s">
        <v>14</v>
      </c>
      <c r="I201" s="29" t="s">
        <v>1234</v>
      </c>
      <c r="J201" s="29" t="s">
        <v>346</v>
      </c>
      <c r="K201" s="30" t="s">
        <v>309</v>
      </c>
      <c r="L201" s="75">
        <v>1868</v>
      </c>
      <c r="M201" s="75">
        <v>750</v>
      </c>
      <c r="N201" s="75">
        <f aca="true" t="shared" si="7" ref="N201:N212">L201+M201</f>
        <v>2618</v>
      </c>
      <c r="O201" s="84">
        <v>11978</v>
      </c>
    </row>
    <row r="202" spans="1:15" ht="34.5" customHeight="1">
      <c r="A202" s="36" t="s">
        <v>818</v>
      </c>
      <c r="B202" s="45">
        <v>190</v>
      </c>
      <c r="C202" s="29" t="s">
        <v>937</v>
      </c>
      <c r="D202" s="29" t="s">
        <v>931</v>
      </c>
      <c r="E202" s="29" t="s">
        <v>346</v>
      </c>
      <c r="F202" s="30" t="s">
        <v>932</v>
      </c>
      <c r="G202" s="38" t="s">
        <v>78</v>
      </c>
      <c r="H202" s="29" t="s">
        <v>15</v>
      </c>
      <c r="I202" s="29" t="s">
        <v>1235</v>
      </c>
      <c r="J202" s="29" t="s">
        <v>346</v>
      </c>
      <c r="K202" s="30" t="s">
        <v>309</v>
      </c>
      <c r="L202" s="75">
        <v>1900</v>
      </c>
      <c r="M202" s="75">
        <v>5000</v>
      </c>
      <c r="N202" s="75">
        <f t="shared" si="7"/>
        <v>6900</v>
      </c>
      <c r="O202" s="84"/>
    </row>
    <row r="203" spans="1:15" ht="34.5" customHeight="1">
      <c r="A203" s="36" t="s">
        <v>818</v>
      </c>
      <c r="B203" s="45">
        <v>191</v>
      </c>
      <c r="C203" s="29" t="s">
        <v>937</v>
      </c>
      <c r="D203" s="29" t="s">
        <v>931</v>
      </c>
      <c r="E203" s="29" t="s">
        <v>346</v>
      </c>
      <c r="F203" s="30" t="s">
        <v>932</v>
      </c>
      <c r="G203" s="38" t="s">
        <v>78</v>
      </c>
      <c r="H203" s="29" t="s">
        <v>16</v>
      </c>
      <c r="I203" s="29" t="s">
        <v>1236</v>
      </c>
      <c r="J203" s="29" t="s">
        <v>346</v>
      </c>
      <c r="K203" s="30" t="s">
        <v>309</v>
      </c>
      <c r="L203" s="75">
        <v>287</v>
      </c>
      <c r="M203" s="75">
        <v>500</v>
      </c>
      <c r="N203" s="75">
        <f t="shared" si="7"/>
        <v>787</v>
      </c>
      <c r="O203" s="84"/>
    </row>
    <row r="204" spans="1:15" ht="34.5" customHeight="1">
      <c r="A204" s="36" t="s">
        <v>818</v>
      </c>
      <c r="B204" s="45">
        <v>192</v>
      </c>
      <c r="C204" s="29" t="s">
        <v>937</v>
      </c>
      <c r="D204" s="29" t="s">
        <v>931</v>
      </c>
      <c r="E204" s="29" t="s">
        <v>346</v>
      </c>
      <c r="F204" s="30" t="s">
        <v>932</v>
      </c>
      <c r="G204" s="38" t="s">
        <v>767</v>
      </c>
      <c r="H204" s="29" t="s">
        <v>20</v>
      </c>
      <c r="I204" s="29" t="s">
        <v>565</v>
      </c>
      <c r="J204" s="29" t="s">
        <v>346</v>
      </c>
      <c r="K204" s="30" t="s">
        <v>309</v>
      </c>
      <c r="L204" s="75">
        <v>367</v>
      </c>
      <c r="M204" s="75">
        <v>600</v>
      </c>
      <c r="N204" s="75">
        <f t="shared" si="7"/>
        <v>967</v>
      </c>
      <c r="O204" s="84"/>
    </row>
    <row r="205" spans="1:15" ht="34.5" customHeight="1">
      <c r="A205" s="36" t="s">
        <v>818</v>
      </c>
      <c r="B205" s="45">
        <v>193</v>
      </c>
      <c r="C205" s="29" t="s">
        <v>937</v>
      </c>
      <c r="D205" s="29" t="s">
        <v>931</v>
      </c>
      <c r="E205" s="29" t="s">
        <v>346</v>
      </c>
      <c r="F205" s="30" t="s">
        <v>932</v>
      </c>
      <c r="G205" s="38" t="s">
        <v>767</v>
      </c>
      <c r="H205" s="29" t="s">
        <v>21</v>
      </c>
      <c r="I205" s="29" t="s">
        <v>632</v>
      </c>
      <c r="J205" s="29" t="s">
        <v>346</v>
      </c>
      <c r="K205" s="30" t="s">
        <v>309</v>
      </c>
      <c r="L205" s="75">
        <v>2090</v>
      </c>
      <c r="M205" s="75">
        <v>750</v>
      </c>
      <c r="N205" s="75">
        <f t="shared" si="7"/>
        <v>2840</v>
      </c>
      <c r="O205" s="84"/>
    </row>
    <row r="206" spans="1:15" ht="34.5" customHeight="1">
      <c r="A206" s="36" t="s">
        <v>818</v>
      </c>
      <c r="B206" s="45">
        <v>194</v>
      </c>
      <c r="C206" s="29" t="s">
        <v>1327</v>
      </c>
      <c r="D206" s="29" t="s">
        <v>933</v>
      </c>
      <c r="E206" s="29" t="s">
        <v>346</v>
      </c>
      <c r="F206" s="30" t="s">
        <v>934</v>
      </c>
      <c r="G206" s="38" t="s">
        <v>78</v>
      </c>
      <c r="H206" s="29" t="s">
        <v>17</v>
      </c>
      <c r="I206" s="29" t="s">
        <v>1649</v>
      </c>
      <c r="J206" s="29" t="s">
        <v>346</v>
      </c>
      <c r="K206" s="30" t="s">
        <v>310</v>
      </c>
      <c r="L206" s="75">
        <v>2250</v>
      </c>
      <c r="M206" s="75">
        <v>4750</v>
      </c>
      <c r="N206" s="75">
        <f t="shared" si="7"/>
        <v>7000</v>
      </c>
      <c r="O206" s="84">
        <v>4399</v>
      </c>
    </row>
    <row r="207" spans="1:15" ht="34.5" customHeight="1">
      <c r="A207" s="36" t="s">
        <v>818</v>
      </c>
      <c r="B207" s="45">
        <v>195</v>
      </c>
      <c r="C207" s="29" t="s">
        <v>1327</v>
      </c>
      <c r="D207" s="29" t="s">
        <v>933</v>
      </c>
      <c r="E207" s="29" t="s">
        <v>346</v>
      </c>
      <c r="F207" s="30" t="s">
        <v>934</v>
      </c>
      <c r="G207" s="38" t="s">
        <v>767</v>
      </c>
      <c r="H207" s="29" t="s">
        <v>22</v>
      </c>
      <c r="I207" s="29" t="s">
        <v>1650</v>
      </c>
      <c r="J207" s="29" t="s">
        <v>346</v>
      </c>
      <c r="K207" s="30" t="s">
        <v>310</v>
      </c>
      <c r="L207" s="75">
        <v>803</v>
      </c>
      <c r="M207" s="75">
        <v>1500</v>
      </c>
      <c r="N207" s="75">
        <f t="shared" si="7"/>
        <v>2303</v>
      </c>
      <c r="O207" s="84"/>
    </row>
    <row r="208" spans="1:15" ht="34.5" customHeight="1">
      <c r="A208" s="36" t="s">
        <v>818</v>
      </c>
      <c r="B208" s="45">
        <v>196</v>
      </c>
      <c r="C208" s="29" t="s">
        <v>1327</v>
      </c>
      <c r="D208" s="29" t="s">
        <v>933</v>
      </c>
      <c r="E208" s="29" t="s">
        <v>346</v>
      </c>
      <c r="F208" s="30" t="s">
        <v>934</v>
      </c>
      <c r="G208" s="38" t="s">
        <v>767</v>
      </c>
      <c r="H208" s="29" t="s">
        <v>23</v>
      </c>
      <c r="I208" s="29" t="s">
        <v>1651</v>
      </c>
      <c r="J208" s="29" t="s">
        <v>346</v>
      </c>
      <c r="K208" s="30" t="s">
        <v>310</v>
      </c>
      <c r="L208" s="75">
        <v>432</v>
      </c>
      <c r="M208" s="75">
        <v>850</v>
      </c>
      <c r="N208" s="75">
        <f t="shared" si="7"/>
        <v>1282</v>
      </c>
      <c r="O208" s="84"/>
    </row>
    <row r="209" spans="1:15" ht="34.5" customHeight="1">
      <c r="A209" s="36" t="s">
        <v>818</v>
      </c>
      <c r="B209" s="45">
        <v>197</v>
      </c>
      <c r="C209" s="29" t="s">
        <v>203</v>
      </c>
      <c r="D209" s="29" t="s">
        <v>1040</v>
      </c>
      <c r="E209" s="29" t="s">
        <v>1682</v>
      </c>
      <c r="F209" s="30" t="s">
        <v>1041</v>
      </c>
      <c r="G209" s="38" t="s">
        <v>767</v>
      </c>
      <c r="H209" s="29" t="s">
        <v>19</v>
      </c>
      <c r="I209" s="29" t="s">
        <v>1683</v>
      </c>
      <c r="J209" s="29" t="s">
        <v>1682</v>
      </c>
      <c r="K209" s="30" t="s">
        <v>313</v>
      </c>
      <c r="L209" s="75">
        <v>187</v>
      </c>
      <c r="M209" s="75">
        <v>0</v>
      </c>
      <c r="N209" s="75">
        <f t="shared" si="7"/>
        <v>187</v>
      </c>
      <c r="O209" s="84"/>
    </row>
    <row r="210" spans="1:15" ht="34.5" customHeight="1">
      <c r="A210" s="36" t="s">
        <v>818</v>
      </c>
      <c r="B210" s="45">
        <v>198</v>
      </c>
      <c r="C210" s="29" t="s">
        <v>1437</v>
      </c>
      <c r="D210" s="29" t="s">
        <v>973</v>
      </c>
      <c r="E210" s="29" t="s">
        <v>362</v>
      </c>
      <c r="F210" s="30" t="s">
        <v>974</v>
      </c>
      <c r="G210" s="38" t="s">
        <v>638</v>
      </c>
      <c r="H210" s="29" t="s">
        <v>1437</v>
      </c>
      <c r="I210" s="29" t="s">
        <v>343</v>
      </c>
      <c r="J210" s="29" t="s">
        <v>342</v>
      </c>
      <c r="K210" s="30" t="s">
        <v>314</v>
      </c>
      <c r="L210" s="75">
        <v>5815</v>
      </c>
      <c r="M210" s="75">
        <v>0</v>
      </c>
      <c r="N210" s="75">
        <f t="shared" si="7"/>
        <v>5815</v>
      </c>
      <c r="O210" s="84"/>
    </row>
    <row r="211" spans="1:15" ht="34.5" customHeight="1">
      <c r="A211" s="36" t="s">
        <v>818</v>
      </c>
      <c r="B211" s="45">
        <v>199</v>
      </c>
      <c r="C211" s="29" t="s">
        <v>1090</v>
      </c>
      <c r="D211" s="29" t="s">
        <v>975</v>
      </c>
      <c r="E211" s="29" t="s">
        <v>362</v>
      </c>
      <c r="F211" s="30" t="s">
        <v>976</v>
      </c>
      <c r="G211" s="38" t="s">
        <v>638</v>
      </c>
      <c r="H211" s="29" t="s">
        <v>1090</v>
      </c>
      <c r="I211" s="29" t="s">
        <v>344</v>
      </c>
      <c r="J211" s="29" t="s">
        <v>342</v>
      </c>
      <c r="K211" s="30" t="s">
        <v>311</v>
      </c>
      <c r="L211" s="75">
        <v>3625</v>
      </c>
      <c r="M211" s="75">
        <v>0</v>
      </c>
      <c r="N211" s="75">
        <f t="shared" si="7"/>
        <v>3625</v>
      </c>
      <c r="O211" s="84"/>
    </row>
    <row r="212" spans="1:15" ht="34.5" customHeight="1">
      <c r="A212" s="36" t="s">
        <v>818</v>
      </c>
      <c r="B212" s="45">
        <v>200</v>
      </c>
      <c r="C212" s="29" t="s">
        <v>979</v>
      </c>
      <c r="D212" s="29" t="s">
        <v>977</v>
      </c>
      <c r="E212" s="29" t="s">
        <v>362</v>
      </c>
      <c r="F212" s="30" t="s">
        <v>978</v>
      </c>
      <c r="G212" s="38" t="s">
        <v>638</v>
      </c>
      <c r="H212" s="29" t="s">
        <v>1089</v>
      </c>
      <c r="I212" s="29" t="s">
        <v>345</v>
      </c>
      <c r="J212" s="29" t="s">
        <v>342</v>
      </c>
      <c r="K212" s="30" t="s">
        <v>312</v>
      </c>
      <c r="L212" s="75">
        <v>2580</v>
      </c>
      <c r="M212" s="75">
        <v>0</v>
      </c>
      <c r="N212" s="75">
        <f t="shared" si="7"/>
        <v>2580</v>
      </c>
      <c r="O212" s="84"/>
    </row>
    <row r="213" spans="1:15" ht="34.5" customHeight="1">
      <c r="A213" s="36" t="s">
        <v>818</v>
      </c>
      <c r="B213" s="45">
        <v>201</v>
      </c>
      <c r="C213" s="29" t="s">
        <v>979</v>
      </c>
      <c r="D213" s="29" t="s">
        <v>977</v>
      </c>
      <c r="E213" s="29" t="s">
        <v>362</v>
      </c>
      <c r="F213" s="30" t="s">
        <v>978</v>
      </c>
      <c r="G213" s="38" t="s">
        <v>638</v>
      </c>
      <c r="H213" s="29" t="s">
        <v>1093</v>
      </c>
      <c r="I213" s="29" t="s">
        <v>345</v>
      </c>
      <c r="J213" s="29" t="s">
        <v>342</v>
      </c>
      <c r="K213" s="30" t="s">
        <v>312</v>
      </c>
      <c r="L213" s="75">
        <v>2450</v>
      </c>
      <c r="M213" s="75">
        <v>0</v>
      </c>
      <c r="N213" s="75">
        <f aca="true" t="shared" si="8" ref="N213:N222">L213+M213</f>
        <v>2450</v>
      </c>
      <c r="O213" s="84"/>
    </row>
    <row r="214" spans="1:15" ht="34.5" customHeight="1">
      <c r="A214" s="36" t="s">
        <v>818</v>
      </c>
      <c r="B214" s="45">
        <v>202</v>
      </c>
      <c r="C214" s="29" t="s">
        <v>204</v>
      </c>
      <c r="D214" s="29" t="s">
        <v>1042</v>
      </c>
      <c r="E214" s="29" t="s">
        <v>1684</v>
      </c>
      <c r="F214" s="30" t="s">
        <v>1043</v>
      </c>
      <c r="G214" s="38" t="s">
        <v>78</v>
      </c>
      <c r="H214" s="29" t="s">
        <v>12</v>
      </c>
      <c r="I214" s="29" t="s">
        <v>1685</v>
      </c>
      <c r="J214" s="29" t="s">
        <v>1684</v>
      </c>
      <c r="K214" s="30" t="s">
        <v>308</v>
      </c>
      <c r="L214" s="75">
        <v>1182</v>
      </c>
      <c r="M214" s="75">
        <v>0</v>
      </c>
      <c r="N214" s="75">
        <f t="shared" si="8"/>
        <v>1182</v>
      </c>
      <c r="O214" s="84"/>
    </row>
    <row r="215" spans="1:15" ht="34.5" customHeight="1">
      <c r="A215" s="36" t="s">
        <v>818</v>
      </c>
      <c r="B215" s="45">
        <v>203</v>
      </c>
      <c r="C215" s="29" t="s">
        <v>204</v>
      </c>
      <c r="D215" s="29" t="s">
        <v>1042</v>
      </c>
      <c r="E215" s="29" t="s">
        <v>1684</v>
      </c>
      <c r="F215" s="30" t="s">
        <v>1043</v>
      </c>
      <c r="G215" s="38" t="s">
        <v>78</v>
      </c>
      <c r="H215" s="29" t="s">
        <v>24</v>
      </c>
      <c r="I215" s="29" t="s">
        <v>487</v>
      </c>
      <c r="J215" s="29" t="s">
        <v>1684</v>
      </c>
      <c r="K215" s="30" t="s">
        <v>308</v>
      </c>
      <c r="L215" s="75">
        <v>420</v>
      </c>
      <c r="M215" s="75">
        <v>0</v>
      </c>
      <c r="N215" s="75">
        <f t="shared" si="8"/>
        <v>420</v>
      </c>
      <c r="O215" s="84"/>
    </row>
    <row r="216" spans="1:15" ht="34.5" customHeight="1">
      <c r="A216" s="36" t="s">
        <v>818</v>
      </c>
      <c r="B216" s="45">
        <v>204</v>
      </c>
      <c r="C216" s="29" t="s">
        <v>257</v>
      </c>
      <c r="D216" s="29" t="s">
        <v>258</v>
      </c>
      <c r="E216" s="29" t="s">
        <v>346</v>
      </c>
      <c r="F216" s="30" t="s">
        <v>259</v>
      </c>
      <c r="G216" s="38" t="s">
        <v>78</v>
      </c>
      <c r="H216" s="29" t="s">
        <v>260</v>
      </c>
      <c r="I216" s="29" t="s">
        <v>262</v>
      </c>
      <c r="J216" s="29" t="s">
        <v>256</v>
      </c>
      <c r="K216" s="30" t="s">
        <v>259</v>
      </c>
      <c r="L216" s="75">
        <v>641</v>
      </c>
      <c r="M216" s="75">
        <v>386</v>
      </c>
      <c r="N216" s="75">
        <f t="shared" si="8"/>
        <v>1027</v>
      </c>
      <c r="O216" s="84">
        <v>1615</v>
      </c>
    </row>
    <row r="217" spans="1:15" ht="34.5" customHeight="1">
      <c r="A217" s="36" t="s">
        <v>818</v>
      </c>
      <c r="B217" s="45">
        <v>205</v>
      </c>
      <c r="C217" s="29" t="s">
        <v>257</v>
      </c>
      <c r="D217" s="29" t="s">
        <v>258</v>
      </c>
      <c r="E217" s="29" t="s">
        <v>346</v>
      </c>
      <c r="F217" s="30" t="s">
        <v>259</v>
      </c>
      <c r="G217" s="38" t="s">
        <v>78</v>
      </c>
      <c r="H217" s="29" t="s">
        <v>261</v>
      </c>
      <c r="I217" s="29" t="s">
        <v>263</v>
      </c>
      <c r="J217" s="29" t="s">
        <v>256</v>
      </c>
      <c r="K217" s="30" t="s">
        <v>259</v>
      </c>
      <c r="L217" s="75">
        <v>174</v>
      </c>
      <c r="M217" s="75">
        <v>85</v>
      </c>
      <c r="N217" s="75">
        <f t="shared" si="8"/>
        <v>259</v>
      </c>
      <c r="O217" s="84"/>
    </row>
    <row r="218" spans="1:15" ht="34.5" customHeight="1">
      <c r="A218" s="36" t="s">
        <v>818</v>
      </c>
      <c r="B218" s="45">
        <v>206</v>
      </c>
      <c r="C218" s="29" t="s">
        <v>980</v>
      </c>
      <c r="D218" s="29" t="s">
        <v>859</v>
      </c>
      <c r="E218" s="29" t="s">
        <v>1010</v>
      </c>
      <c r="F218" s="30" t="s">
        <v>1037</v>
      </c>
      <c r="G218" s="38" t="s">
        <v>638</v>
      </c>
      <c r="H218" s="29" t="s">
        <v>1094</v>
      </c>
      <c r="I218" s="29" t="s">
        <v>859</v>
      </c>
      <c r="J218" s="29" t="s">
        <v>858</v>
      </c>
      <c r="K218" s="30" t="s">
        <v>1037</v>
      </c>
      <c r="L218" s="75">
        <v>883</v>
      </c>
      <c r="M218" s="75">
        <v>0</v>
      </c>
      <c r="N218" s="75">
        <f t="shared" si="8"/>
        <v>883</v>
      </c>
      <c r="O218" s="84"/>
    </row>
    <row r="219" spans="1:15" ht="34.5" customHeight="1">
      <c r="A219" s="36" t="s">
        <v>818</v>
      </c>
      <c r="B219" s="45">
        <v>207</v>
      </c>
      <c r="C219" s="29" t="s">
        <v>980</v>
      </c>
      <c r="D219" s="29" t="s">
        <v>859</v>
      </c>
      <c r="E219" s="29" t="s">
        <v>1010</v>
      </c>
      <c r="F219" s="30" t="s">
        <v>1037</v>
      </c>
      <c r="G219" s="38" t="s">
        <v>638</v>
      </c>
      <c r="H219" s="29" t="s">
        <v>860</v>
      </c>
      <c r="I219" s="29" t="s">
        <v>859</v>
      </c>
      <c r="J219" s="29" t="s">
        <v>858</v>
      </c>
      <c r="K219" s="30" t="s">
        <v>1037</v>
      </c>
      <c r="L219" s="75">
        <v>749</v>
      </c>
      <c r="M219" s="75">
        <v>0</v>
      </c>
      <c r="N219" s="75">
        <f t="shared" si="8"/>
        <v>749</v>
      </c>
      <c r="O219" s="84"/>
    </row>
    <row r="220" spans="1:15" ht="34.5" customHeight="1">
      <c r="A220" s="36" t="s">
        <v>818</v>
      </c>
      <c r="B220" s="45">
        <v>208</v>
      </c>
      <c r="C220" s="29" t="s">
        <v>1328</v>
      </c>
      <c r="D220" s="29" t="s">
        <v>1038</v>
      </c>
      <c r="E220" s="29" t="s">
        <v>1010</v>
      </c>
      <c r="F220" s="30" t="s">
        <v>1039</v>
      </c>
      <c r="G220" s="38" t="s">
        <v>78</v>
      </c>
      <c r="H220" s="29" t="s">
        <v>18</v>
      </c>
      <c r="I220" s="29" t="s">
        <v>861</v>
      </c>
      <c r="J220" s="29" t="s">
        <v>858</v>
      </c>
      <c r="K220" s="30" t="s">
        <v>1039</v>
      </c>
      <c r="L220" s="75">
        <v>1502</v>
      </c>
      <c r="M220" s="75">
        <v>0</v>
      </c>
      <c r="N220" s="75">
        <f t="shared" si="8"/>
        <v>1502</v>
      </c>
      <c r="O220" s="84">
        <v>13568</v>
      </c>
    </row>
    <row r="221" spans="1:15" ht="34.5" customHeight="1">
      <c r="A221" s="36" t="s">
        <v>818</v>
      </c>
      <c r="B221" s="45">
        <v>209</v>
      </c>
      <c r="C221" s="29" t="s">
        <v>1328</v>
      </c>
      <c r="D221" s="29" t="s">
        <v>1038</v>
      </c>
      <c r="E221" s="29" t="s">
        <v>1010</v>
      </c>
      <c r="F221" s="30" t="s">
        <v>1039</v>
      </c>
      <c r="G221" s="38" t="s">
        <v>78</v>
      </c>
      <c r="H221" s="29" t="s">
        <v>10</v>
      </c>
      <c r="I221" s="29" t="s">
        <v>862</v>
      </c>
      <c r="J221" s="29" t="s">
        <v>858</v>
      </c>
      <c r="K221" s="30" t="s">
        <v>1039</v>
      </c>
      <c r="L221" s="75">
        <v>2078</v>
      </c>
      <c r="M221" s="75">
        <v>0</v>
      </c>
      <c r="N221" s="75">
        <f t="shared" si="8"/>
        <v>2078</v>
      </c>
      <c r="O221" s="84"/>
    </row>
    <row r="222" spans="1:15" ht="34.5" customHeight="1">
      <c r="A222" s="36" t="s">
        <v>818</v>
      </c>
      <c r="B222" s="45">
        <v>210</v>
      </c>
      <c r="C222" s="29" t="s">
        <v>1328</v>
      </c>
      <c r="D222" s="29" t="s">
        <v>1038</v>
      </c>
      <c r="E222" s="29" t="s">
        <v>1010</v>
      </c>
      <c r="F222" s="30" t="s">
        <v>1039</v>
      </c>
      <c r="G222" s="38" t="s">
        <v>78</v>
      </c>
      <c r="H222" s="29" t="s">
        <v>11</v>
      </c>
      <c r="I222" s="29" t="s">
        <v>863</v>
      </c>
      <c r="J222" s="29" t="s">
        <v>858</v>
      </c>
      <c r="K222" s="30" t="s">
        <v>1039</v>
      </c>
      <c r="L222" s="75">
        <v>964</v>
      </c>
      <c r="M222" s="75">
        <v>0</v>
      </c>
      <c r="N222" s="75">
        <f t="shared" si="8"/>
        <v>964</v>
      </c>
      <c r="O222" s="84"/>
    </row>
    <row r="223" spans="1:15" ht="34.5" customHeight="1">
      <c r="A223" s="46"/>
      <c r="B223" s="40"/>
      <c r="C223" s="47"/>
      <c r="D223" s="47"/>
      <c r="E223" s="47"/>
      <c r="F223" s="47"/>
      <c r="G223" s="47"/>
      <c r="H223" s="45">
        <f>COUNTIF(H201:H222,"&lt;&gt;")</f>
        <v>22</v>
      </c>
      <c r="I223" s="45">
        <f>COUNTIF(I201:I222,"&lt;&gt;")</f>
        <v>22</v>
      </c>
      <c r="J223" s="45">
        <f>COUNTIF(J201:J222,"&lt;&gt;")</f>
        <v>22</v>
      </c>
      <c r="K223" s="45">
        <f>COUNTIF(K201:K222,"&lt;&gt;")</f>
        <v>22</v>
      </c>
      <c r="L223" s="79">
        <f>SUM(L201:L222)</f>
        <v>33247</v>
      </c>
      <c r="M223" s="99">
        <f>SUM(M201:M222)</f>
        <v>15171</v>
      </c>
      <c r="N223" s="79">
        <f>SUM(N201:N222)</f>
        <v>48418</v>
      </c>
      <c r="O223" s="91">
        <f>SUM(O201:O222)</f>
        <v>31560</v>
      </c>
    </row>
    <row r="224" spans="1:15" ht="34.5" customHeight="1">
      <c r="A224" s="35"/>
      <c r="B224" s="47"/>
      <c r="C224" s="36" t="s">
        <v>819</v>
      </c>
      <c r="D224" s="40"/>
      <c r="E224" s="40"/>
      <c r="F224" s="41"/>
      <c r="G224" s="41"/>
      <c r="H224" s="40"/>
      <c r="I224" s="40"/>
      <c r="J224" s="40"/>
      <c r="K224" s="41"/>
      <c r="L224" s="78"/>
      <c r="M224" s="85"/>
      <c r="N224" s="78"/>
      <c r="O224" s="90"/>
    </row>
    <row r="225" spans="1:15" ht="34.5" customHeight="1">
      <c r="A225" s="36" t="s">
        <v>819</v>
      </c>
      <c r="B225" s="45">
        <v>211</v>
      </c>
      <c r="C225" s="29" t="s">
        <v>484</v>
      </c>
      <c r="D225" s="29" t="s">
        <v>381</v>
      </c>
      <c r="E225" s="29" t="s">
        <v>641</v>
      </c>
      <c r="F225" s="30" t="s">
        <v>642</v>
      </c>
      <c r="G225" s="38" t="s">
        <v>767</v>
      </c>
      <c r="H225" s="29" t="s">
        <v>1008</v>
      </c>
      <c r="I225" s="29" t="s">
        <v>1709</v>
      </c>
      <c r="J225" s="29" t="s">
        <v>426</v>
      </c>
      <c r="K225" s="29" t="s">
        <v>523</v>
      </c>
      <c r="L225" s="75">
        <v>544</v>
      </c>
      <c r="M225" s="75">
        <v>60</v>
      </c>
      <c r="N225" s="75">
        <f aca="true" t="shared" si="9" ref="N225:N253">L225+M225</f>
        <v>604</v>
      </c>
      <c r="O225" s="84">
        <v>1697</v>
      </c>
    </row>
    <row r="226" spans="1:15" ht="34.5" customHeight="1">
      <c r="A226" s="36" t="s">
        <v>819</v>
      </c>
      <c r="B226" s="45">
        <v>212</v>
      </c>
      <c r="C226" s="29" t="s">
        <v>1387</v>
      </c>
      <c r="D226" s="29" t="s">
        <v>378</v>
      </c>
      <c r="E226" s="29" t="s">
        <v>641</v>
      </c>
      <c r="F226" s="30" t="s">
        <v>932</v>
      </c>
      <c r="G226" s="38" t="s">
        <v>767</v>
      </c>
      <c r="H226" s="29" t="s">
        <v>1009</v>
      </c>
      <c r="I226" s="29" t="s">
        <v>1710</v>
      </c>
      <c r="J226" s="29" t="s">
        <v>426</v>
      </c>
      <c r="K226" s="29" t="s">
        <v>524</v>
      </c>
      <c r="L226" s="75">
        <v>550</v>
      </c>
      <c r="M226" s="75">
        <v>48</v>
      </c>
      <c r="N226" s="75">
        <f t="shared" si="9"/>
        <v>598</v>
      </c>
      <c r="O226" s="84">
        <v>3537</v>
      </c>
    </row>
    <row r="227" spans="1:15" ht="34.5" customHeight="1">
      <c r="A227" s="36" t="s">
        <v>819</v>
      </c>
      <c r="B227" s="45">
        <v>213</v>
      </c>
      <c r="C227" s="29" t="s">
        <v>1387</v>
      </c>
      <c r="D227" s="29" t="s">
        <v>378</v>
      </c>
      <c r="E227" s="29" t="s">
        <v>641</v>
      </c>
      <c r="F227" s="30" t="s">
        <v>932</v>
      </c>
      <c r="G227" s="38" t="s">
        <v>767</v>
      </c>
      <c r="H227" s="29" t="s">
        <v>985</v>
      </c>
      <c r="I227" s="29" t="s">
        <v>1711</v>
      </c>
      <c r="J227" s="29" t="s">
        <v>426</v>
      </c>
      <c r="K227" s="29" t="s">
        <v>525</v>
      </c>
      <c r="L227" s="75">
        <v>392</v>
      </c>
      <c r="M227" s="75">
        <v>16</v>
      </c>
      <c r="N227" s="75">
        <f t="shared" si="9"/>
        <v>408</v>
      </c>
      <c r="O227" s="84"/>
    </row>
    <row r="228" spans="1:15" ht="34.5" customHeight="1">
      <c r="A228" s="36" t="s">
        <v>819</v>
      </c>
      <c r="B228" s="45">
        <v>214</v>
      </c>
      <c r="C228" s="29" t="s">
        <v>1387</v>
      </c>
      <c r="D228" s="29" t="s">
        <v>378</v>
      </c>
      <c r="E228" s="29" t="s">
        <v>641</v>
      </c>
      <c r="F228" s="30" t="s">
        <v>932</v>
      </c>
      <c r="G228" s="38" t="s">
        <v>767</v>
      </c>
      <c r="H228" s="29" t="s">
        <v>986</v>
      </c>
      <c r="I228" s="29" t="s">
        <v>1712</v>
      </c>
      <c r="J228" s="29" t="s">
        <v>426</v>
      </c>
      <c r="K228" s="29" t="s">
        <v>526</v>
      </c>
      <c r="L228" s="75">
        <v>140</v>
      </c>
      <c r="M228" s="75">
        <v>11</v>
      </c>
      <c r="N228" s="75">
        <f t="shared" si="9"/>
        <v>151</v>
      </c>
      <c r="O228" s="84"/>
    </row>
    <row r="229" spans="1:15" ht="34.5" customHeight="1">
      <c r="A229" s="36" t="s">
        <v>819</v>
      </c>
      <c r="B229" s="45">
        <v>215</v>
      </c>
      <c r="C229" s="29" t="s">
        <v>1384</v>
      </c>
      <c r="D229" s="29" t="s">
        <v>648</v>
      </c>
      <c r="E229" s="29" t="s">
        <v>641</v>
      </c>
      <c r="F229" s="30" t="s">
        <v>649</v>
      </c>
      <c r="G229" s="38" t="s">
        <v>767</v>
      </c>
      <c r="H229" s="29" t="s">
        <v>987</v>
      </c>
      <c r="I229" s="29" t="s">
        <v>1718</v>
      </c>
      <c r="J229" s="29" t="s">
        <v>426</v>
      </c>
      <c r="K229" s="29" t="s">
        <v>534</v>
      </c>
      <c r="L229" s="75">
        <v>437</v>
      </c>
      <c r="M229" s="75">
        <v>142</v>
      </c>
      <c r="N229" s="75">
        <f t="shared" si="9"/>
        <v>579</v>
      </c>
      <c r="O229" s="84">
        <v>2940</v>
      </c>
    </row>
    <row r="230" spans="1:15" ht="34.5" customHeight="1">
      <c r="A230" s="36" t="s">
        <v>819</v>
      </c>
      <c r="B230" s="45">
        <v>216</v>
      </c>
      <c r="C230" s="29" t="s">
        <v>1384</v>
      </c>
      <c r="D230" s="29" t="s">
        <v>648</v>
      </c>
      <c r="E230" s="29" t="s">
        <v>641</v>
      </c>
      <c r="F230" s="30" t="s">
        <v>649</v>
      </c>
      <c r="G230" s="38" t="s">
        <v>767</v>
      </c>
      <c r="H230" s="29" t="s">
        <v>988</v>
      </c>
      <c r="I230" s="29" t="s">
        <v>1719</v>
      </c>
      <c r="J230" s="29" t="s">
        <v>426</v>
      </c>
      <c r="K230" s="29" t="s">
        <v>535</v>
      </c>
      <c r="L230" s="75">
        <v>569</v>
      </c>
      <c r="M230" s="75">
        <v>220</v>
      </c>
      <c r="N230" s="75">
        <f t="shared" si="9"/>
        <v>789</v>
      </c>
      <c r="O230" s="84"/>
    </row>
    <row r="231" spans="1:15" ht="34.5" customHeight="1">
      <c r="A231" s="36" t="s">
        <v>819</v>
      </c>
      <c r="B231" s="45">
        <v>217</v>
      </c>
      <c r="C231" s="29" t="s">
        <v>1392</v>
      </c>
      <c r="D231" s="29" t="s">
        <v>954</v>
      </c>
      <c r="E231" s="29" t="s">
        <v>641</v>
      </c>
      <c r="F231" s="30" t="s">
        <v>955</v>
      </c>
      <c r="G231" s="38" t="s">
        <v>767</v>
      </c>
      <c r="H231" s="29" t="s">
        <v>989</v>
      </c>
      <c r="I231" s="29" t="s">
        <v>1735</v>
      </c>
      <c r="J231" s="29" t="s">
        <v>426</v>
      </c>
      <c r="K231" s="29" t="s">
        <v>893</v>
      </c>
      <c r="L231" s="75">
        <v>524</v>
      </c>
      <c r="M231" s="75">
        <v>19</v>
      </c>
      <c r="N231" s="75">
        <f t="shared" si="9"/>
        <v>543</v>
      </c>
      <c r="O231" s="84">
        <v>1704</v>
      </c>
    </row>
    <row r="232" spans="1:15" ht="34.5" customHeight="1">
      <c r="A232" s="36" t="s">
        <v>819</v>
      </c>
      <c r="B232" s="45">
        <v>218</v>
      </c>
      <c r="C232" s="29" t="s">
        <v>1378</v>
      </c>
      <c r="D232" s="29" t="s">
        <v>658</v>
      </c>
      <c r="E232" s="29" t="s">
        <v>641</v>
      </c>
      <c r="F232" s="30" t="s">
        <v>659</v>
      </c>
      <c r="G232" s="38" t="s">
        <v>767</v>
      </c>
      <c r="H232" s="29" t="s">
        <v>990</v>
      </c>
      <c r="I232" s="29" t="s">
        <v>1736</v>
      </c>
      <c r="J232" s="29" t="s">
        <v>426</v>
      </c>
      <c r="K232" s="29" t="s">
        <v>894</v>
      </c>
      <c r="L232" s="75">
        <v>560</v>
      </c>
      <c r="M232" s="75">
        <v>22</v>
      </c>
      <c r="N232" s="75">
        <f t="shared" si="9"/>
        <v>582</v>
      </c>
      <c r="O232" s="84">
        <v>4491</v>
      </c>
    </row>
    <row r="233" spans="1:15" ht="34.5" customHeight="1">
      <c r="A233" s="36" t="s">
        <v>819</v>
      </c>
      <c r="B233" s="45">
        <v>219</v>
      </c>
      <c r="C233" s="29" t="s">
        <v>1378</v>
      </c>
      <c r="D233" s="29" t="s">
        <v>658</v>
      </c>
      <c r="E233" s="29" t="s">
        <v>641</v>
      </c>
      <c r="F233" s="30" t="s">
        <v>659</v>
      </c>
      <c r="G233" s="38" t="s">
        <v>767</v>
      </c>
      <c r="H233" s="29" t="s">
        <v>991</v>
      </c>
      <c r="I233" s="29" t="s">
        <v>1737</v>
      </c>
      <c r="J233" s="29" t="s">
        <v>426</v>
      </c>
      <c r="K233" s="29" t="s">
        <v>895</v>
      </c>
      <c r="L233" s="75">
        <v>496</v>
      </c>
      <c r="M233" s="75">
        <v>239</v>
      </c>
      <c r="N233" s="75">
        <f t="shared" si="9"/>
        <v>735</v>
      </c>
      <c r="O233" s="84"/>
    </row>
    <row r="234" spans="1:15" ht="34.5" customHeight="1">
      <c r="A234" s="36" t="s">
        <v>819</v>
      </c>
      <c r="B234" s="45">
        <v>220</v>
      </c>
      <c r="C234" s="29" t="s">
        <v>1378</v>
      </c>
      <c r="D234" s="29" t="s">
        <v>658</v>
      </c>
      <c r="E234" s="29" t="s">
        <v>641</v>
      </c>
      <c r="F234" s="30" t="s">
        <v>659</v>
      </c>
      <c r="G234" s="38" t="s">
        <v>767</v>
      </c>
      <c r="H234" s="29" t="s">
        <v>1319</v>
      </c>
      <c r="I234" s="29" t="s">
        <v>1738</v>
      </c>
      <c r="J234" s="29" t="s">
        <v>426</v>
      </c>
      <c r="K234" s="29" t="s">
        <v>896</v>
      </c>
      <c r="L234" s="75">
        <v>362</v>
      </c>
      <c r="M234" s="75">
        <v>24</v>
      </c>
      <c r="N234" s="75">
        <f t="shared" si="9"/>
        <v>386</v>
      </c>
      <c r="O234" s="84"/>
    </row>
    <row r="235" spans="1:15" ht="34.5" customHeight="1">
      <c r="A235" s="36" t="s">
        <v>819</v>
      </c>
      <c r="B235" s="45">
        <v>221</v>
      </c>
      <c r="C235" s="29" t="s">
        <v>1377</v>
      </c>
      <c r="D235" s="29" t="s">
        <v>1091</v>
      </c>
      <c r="E235" s="29" t="s">
        <v>660</v>
      </c>
      <c r="F235" s="30" t="s">
        <v>661</v>
      </c>
      <c r="G235" s="38" t="s">
        <v>78</v>
      </c>
      <c r="H235" s="29" t="s">
        <v>1005</v>
      </c>
      <c r="I235" s="29" t="s">
        <v>1091</v>
      </c>
      <c r="J235" s="29" t="s">
        <v>1307</v>
      </c>
      <c r="K235" s="29" t="s">
        <v>897</v>
      </c>
      <c r="L235" s="75">
        <v>3244</v>
      </c>
      <c r="M235" s="75">
        <v>0</v>
      </c>
      <c r="N235" s="75">
        <f t="shared" si="9"/>
        <v>3244</v>
      </c>
      <c r="O235" s="84"/>
    </row>
    <row r="236" spans="1:15" ht="34.5" customHeight="1">
      <c r="A236" s="36" t="s">
        <v>819</v>
      </c>
      <c r="B236" s="45">
        <v>222</v>
      </c>
      <c r="C236" s="29" t="s">
        <v>1377</v>
      </c>
      <c r="D236" s="29" t="s">
        <v>1091</v>
      </c>
      <c r="E236" s="29" t="s">
        <v>660</v>
      </c>
      <c r="F236" s="30" t="s">
        <v>661</v>
      </c>
      <c r="G236" s="38" t="s">
        <v>78</v>
      </c>
      <c r="H236" s="29" t="s">
        <v>1006</v>
      </c>
      <c r="I236" s="29" t="s">
        <v>1092</v>
      </c>
      <c r="J236" s="29" t="s">
        <v>1307</v>
      </c>
      <c r="K236" s="29" t="s">
        <v>898</v>
      </c>
      <c r="L236" s="75">
        <v>1816</v>
      </c>
      <c r="M236" s="75">
        <v>0</v>
      </c>
      <c r="N236" s="75">
        <f t="shared" si="9"/>
        <v>1816</v>
      </c>
      <c r="O236" s="84"/>
    </row>
    <row r="237" spans="1:15" ht="34.5" customHeight="1">
      <c r="A237" s="36" t="s">
        <v>819</v>
      </c>
      <c r="B237" s="45">
        <v>223</v>
      </c>
      <c r="C237" s="29" t="s">
        <v>1377</v>
      </c>
      <c r="D237" s="29" t="s">
        <v>1091</v>
      </c>
      <c r="E237" s="29" t="s">
        <v>660</v>
      </c>
      <c r="F237" s="30" t="s">
        <v>661</v>
      </c>
      <c r="G237" s="38" t="s">
        <v>78</v>
      </c>
      <c r="H237" s="29" t="s">
        <v>1007</v>
      </c>
      <c r="I237" s="29" t="s">
        <v>1746</v>
      </c>
      <c r="J237" s="29" t="s">
        <v>1307</v>
      </c>
      <c r="K237" s="29" t="s">
        <v>899</v>
      </c>
      <c r="L237" s="75">
        <v>1552</v>
      </c>
      <c r="M237" s="75">
        <v>0</v>
      </c>
      <c r="N237" s="75">
        <f t="shared" si="9"/>
        <v>1552</v>
      </c>
      <c r="O237" s="84"/>
    </row>
    <row r="238" spans="1:15" ht="34.5" customHeight="1">
      <c r="A238" s="36" t="s">
        <v>819</v>
      </c>
      <c r="B238" s="45">
        <v>224</v>
      </c>
      <c r="C238" s="29" t="s">
        <v>1391</v>
      </c>
      <c r="D238" s="29" t="s">
        <v>633</v>
      </c>
      <c r="E238" s="29" t="s">
        <v>634</v>
      </c>
      <c r="F238" s="30" t="s">
        <v>635</v>
      </c>
      <c r="G238" s="38" t="s">
        <v>78</v>
      </c>
      <c r="H238" s="29" t="s">
        <v>921</v>
      </c>
      <c r="I238" s="29" t="s">
        <v>1143</v>
      </c>
      <c r="J238" s="29" t="s">
        <v>1686</v>
      </c>
      <c r="K238" s="29" t="s">
        <v>510</v>
      </c>
      <c r="L238" s="75">
        <v>1714</v>
      </c>
      <c r="M238" s="75">
        <v>0</v>
      </c>
      <c r="N238" s="75">
        <f t="shared" si="9"/>
        <v>1714</v>
      </c>
      <c r="O238" s="84"/>
    </row>
    <row r="239" spans="1:15" ht="34.5" customHeight="1">
      <c r="A239" s="36" t="s">
        <v>819</v>
      </c>
      <c r="B239" s="45">
        <v>225</v>
      </c>
      <c r="C239" s="29" t="s">
        <v>1391</v>
      </c>
      <c r="D239" s="29" t="s">
        <v>633</v>
      </c>
      <c r="E239" s="29" t="s">
        <v>634</v>
      </c>
      <c r="F239" s="30" t="s">
        <v>635</v>
      </c>
      <c r="G239" s="38" t="s">
        <v>78</v>
      </c>
      <c r="H239" s="29" t="s">
        <v>828</v>
      </c>
      <c r="I239" s="29" t="s">
        <v>1699</v>
      </c>
      <c r="J239" s="29" t="s">
        <v>1686</v>
      </c>
      <c r="K239" s="29" t="s">
        <v>512</v>
      </c>
      <c r="L239" s="75">
        <v>1570</v>
      </c>
      <c r="M239" s="75">
        <v>0</v>
      </c>
      <c r="N239" s="75">
        <f t="shared" si="9"/>
        <v>1570</v>
      </c>
      <c r="O239" s="84"/>
    </row>
    <row r="240" spans="1:15" ht="34.5" customHeight="1">
      <c r="A240" s="36" t="s">
        <v>819</v>
      </c>
      <c r="B240" s="45">
        <v>226</v>
      </c>
      <c r="C240" s="29" t="s">
        <v>1391</v>
      </c>
      <c r="D240" s="29" t="s">
        <v>633</v>
      </c>
      <c r="E240" s="29" t="s">
        <v>634</v>
      </c>
      <c r="F240" s="30" t="s">
        <v>635</v>
      </c>
      <c r="G240" s="38" t="s">
        <v>78</v>
      </c>
      <c r="H240" s="29" t="s">
        <v>829</v>
      </c>
      <c r="I240" s="29" t="s">
        <v>1700</v>
      </c>
      <c r="J240" s="29" t="s">
        <v>1686</v>
      </c>
      <c r="K240" s="29" t="s">
        <v>513</v>
      </c>
      <c r="L240" s="75">
        <v>2491</v>
      </c>
      <c r="M240" s="75">
        <v>0</v>
      </c>
      <c r="N240" s="75">
        <f t="shared" si="9"/>
        <v>2491</v>
      </c>
      <c r="O240" s="84"/>
    </row>
    <row r="241" spans="1:15" ht="34.5" customHeight="1">
      <c r="A241" s="36" t="s">
        <v>819</v>
      </c>
      <c r="B241" s="45">
        <v>227</v>
      </c>
      <c r="C241" s="29" t="s">
        <v>1390</v>
      </c>
      <c r="D241" s="29" t="s">
        <v>1703</v>
      </c>
      <c r="E241" s="29" t="s">
        <v>634</v>
      </c>
      <c r="F241" s="30" t="s">
        <v>636</v>
      </c>
      <c r="G241" s="38" t="s">
        <v>78</v>
      </c>
      <c r="H241" s="29" t="s">
        <v>830</v>
      </c>
      <c r="I241" s="29" t="s">
        <v>1701</v>
      </c>
      <c r="J241" s="29" t="s">
        <v>1686</v>
      </c>
      <c r="K241" s="29" t="s">
        <v>514</v>
      </c>
      <c r="L241" s="75">
        <v>1216</v>
      </c>
      <c r="M241" s="75">
        <v>0</v>
      </c>
      <c r="N241" s="75">
        <f t="shared" si="9"/>
        <v>1216</v>
      </c>
      <c r="O241" s="84"/>
    </row>
    <row r="242" spans="1:15" ht="34.5" customHeight="1">
      <c r="A242" s="36" t="s">
        <v>819</v>
      </c>
      <c r="B242" s="45">
        <v>228</v>
      </c>
      <c r="C242" s="29" t="s">
        <v>1390</v>
      </c>
      <c r="D242" s="29" t="s">
        <v>1703</v>
      </c>
      <c r="E242" s="29" t="s">
        <v>634</v>
      </c>
      <c r="F242" s="30" t="s">
        <v>636</v>
      </c>
      <c r="G242" s="38" t="s">
        <v>78</v>
      </c>
      <c r="H242" s="29" t="s">
        <v>831</v>
      </c>
      <c r="I242" s="29" t="s">
        <v>1702</v>
      </c>
      <c r="J242" s="29" t="s">
        <v>1686</v>
      </c>
      <c r="K242" s="29" t="s">
        <v>515</v>
      </c>
      <c r="L242" s="75">
        <v>3490</v>
      </c>
      <c r="M242" s="75">
        <v>0</v>
      </c>
      <c r="N242" s="75">
        <f t="shared" si="9"/>
        <v>3490</v>
      </c>
      <c r="O242" s="84"/>
    </row>
    <row r="243" spans="1:15" ht="34.5" customHeight="1">
      <c r="A243" s="36" t="s">
        <v>819</v>
      </c>
      <c r="B243" s="45">
        <v>229</v>
      </c>
      <c r="C243" s="29" t="s">
        <v>1390</v>
      </c>
      <c r="D243" s="29" t="s">
        <v>1703</v>
      </c>
      <c r="E243" s="29" t="s">
        <v>634</v>
      </c>
      <c r="F243" s="30" t="s">
        <v>636</v>
      </c>
      <c r="G243" s="38" t="s">
        <v>78</v>
      </c>
      <c r="H243" s="29" t="s">
        <v>832</v>
      </c>
      <c r="I243" s="29" t="s">
        <v>1703</v>
      </c>
      <c r="J243" s="29" t="s">
        <v>1686</v>
      </c>
      <c r="K243" s="29" t="s">
        <v>516</v>
      </c>
      <c r="L243" s="75">
        <v>3312</v>
      </c>
      <c r="M243" s="75">
        <v>0</v>
      </c>
      <c r="N243" s="75">
        <f t="shared" si="9"/>
        <v>3312</v>
      </c>
      <c r="O243" s="84"/>
    </row>
    <row r="244" spans="1:15" ht="34.5" customHeight="1">
      <c r="A244" s="36" t="s">
        <v>819</v>
      </c>
      <c r="B244" s="45">
        <v>230</v>
      </c>
      <c r="C244" s="29" t="s">
        <v>1390</v>
      </c>
      <c r="D244" s="29" t="s">
        <v>1703</v>
      </c>
      <c r="E244" s="29" t="s">
        <v>634</v>
      </c>
      <c r="F244" s="30" t="s">
        <v>636</v>
      </c>
      <c r="G244" s="38" t="s">
        <v>78</v>
      </c>
      <c r="H244" s="29" t="s">
        <v>833</v>
      </c>
      <c r="I244" s="29" t="s">
        <v>1704</v>
      </c>
      <c r="J244" s="29" t="s">
        <v>1686</v>
      </c>
      <c r="K244" s="29" t="s">
        <v>517</v>
      </c>
      <c r="L244" s="75">
        <v>431</v>
      </c>
      <c r="M244" s="75">
        <v>0</v>
      </c>
      <c r="N244" s="75">
        <f t="shared" si="9"/>
        <v>431</v>
      </c>
      <c r="O244" s="84"/>
    </row>
    <row r="245" spans="1:15" ht="34.5" customHeight="1">
      <c r="A245" s="36" t="s">
        <v>819</v>
      </c>
      <c r="B245" s="45">
        <v>231</v>
      </c>
      <c r="C245" s="29" t="s">
        <v>1389</v>
      </c>
      <c r="D245" s="29" t="s">
        <v>1705</v>
      </c>
      <c r="E245" s="29" t="s">
        <v>634</v>
      </c>
      <c r="F245" s="30" t="s">
        <v>637</v>
      </c>
      <c r="G245" s="38" t="s">
        <v>78</v>
      </c>
      <c r="H245" s="29" t="s">
        <v>13</v>
      </c>
      <c r="I245" s="29" t="s">
        <v>1705</v>
      </c>
      <c r="J245" s="29" t="s">
        <v>1686</v>
      </c>
      <c r="K245" s="29" t="s">
        <v>518</v>
      </c>
      <c r="L245" s="75">
        <v>3379</v>
      </c>
      <c r="M245" s="75">
        <v>0</v>
      </c>
      <c r="N245" s="75">
        <f t="shared" si="9"/>
        <v>3379</v>
      </c>
      <c r="O245" s="84"/>
    </row>
    <row r="246" spans="1:15" ht="34.5" customHeight="1">
      <c r="A246" s="36" t="s">
        <v>819</v>
      </c>
      <c r="B246" s="45">
        <v>232</v>
      </c>
      <c r="C246" s="29" t="s">
        <v>1389</v>
      </c>
      <c r="D246" s="29" t="s">
        <v>1705</v>
      </c>
      <c r="E246" s="29" t="s">
        <v>634</v>
      </c>
      <c r="F246" s="30" t="s">
        <v>637</v>
      </c>
      <c r="G246" s="38" t="s">
        <v>78</v>
      </c>
      <c r="H246" s="29" t="s">
        <v>834</v>
      </c>
      <c r="I246" s="29" t="s">
        <v>243</v>
      </c>
      <c r="J246" s="29" t="s">
        <v>1686</v>
      </c>
      <c r="K246" s="29" t="s">
        <v>519</v>
      </c>
      <c r="L246" s="75">
        <v>927</v>
      </c>
      <c r="M246" s="75">
        <v>0</v>
      </c>
      <c r="N246" s="75">
        <f t="shared" si="9"/>
        <v>927</v>
      </c>
      <c r="O246" s="84"/>
    </row>
    <row r="247" spans="1:15" ht="34.5" customHeight="1">
      <c r="A247" s="36" t="s">
        <v>819</v>
      </c>
      <c r="B247" s="45">
        <v>233</v>
      </c>
      <c r="C247" s="29" t="s">
        <v>1389</v>
      </c>
      <c r="D247" s="29" t="s">
        <v>1705</v>
      </c>
      <c r="E247" s="29" t="s">
        <v>634</v>
      </c>
      <c r="F247" s="30" t="s">
        <v>637</v>
      </c>
      <c r="G247" s="38" t="s">
        <v>78</v>
      </c>
      <c r="H247" s="29" t="s">
        <v>835</v>
      </c>
      <c r="I247" s="29" t="s">
        <v>1706</v>
      </c>
      <c r="J247" s="29" t="s">
        <v>1686</v>
      </c>
      <c r="K247" s="29" t="s">
        <v>520</v>
      </c>
      <c r="L247" s="75">
        <v>409</v>
      </c>
      <c r="M247" s="75">
        <v>0</v>
      </c>
      <c r="N247" s="75">
        <f t="shared" si="9"/>
        <v>409</v>
      </c>
      <c r="O247" s="84"/>
    </row>
    <row r="248" spans="1:15" ht="34.5" customHeight="1">
      <c r="A248" s="36" t="s">
        <v>819</v>
      </c>
      <c r="B248" s="45">
        <v>234</v>
      </c>
      <c r="C248" s="29" t="s">
        <v>1388</v>
      </c>
      <c r="D248" s="29" t="s">
        <v>639</v>
      </c>
      <c r="E248" s="29" t="s">
        <v>634</v>
      </c>
      <c r="F248" s="30" t="s">
        <v>640</v>
      </c>
      <c r="G248" s="38" t="s">
        <v>78</v>
      </c>
      <c r="H248" s="29" t="s">
        <v>836</v>
      </c>
      <c r="I248" s="29" t="s">
        <v>1707</v>
      </c>
      <c r="J248" s="29" t="s">
        <v>1686</v>
      </c>
      <c r="K248" s="29" t="s">
        <v>521</v>
      </c>
      <c r="L248" s="75">
        <v>2808</v>
      </c>
      <c r="M248" s="75">
        <v>0</v>
      </c>
      <c r="N248" s="75">
        <f t="shared" si="9"/>
        <v>2808</v>
      </c>
      <c r="O248" s="84"/>
    </row>
    <row r="249" spans="1:15" ht="34.5" customHeight="1">
      <c r="A249" s="36" t="s">
        <v>819</v>
      </c>
      <c r="B249" s="45">
        <v>235</v>
      </c>
      <c r="C249" s="29" t="s">
        <v>1388</v>
      </c>
      <c r="D249" s="29" t="s">
        <v>639</v>
      </c>
      <c r="E249" s="29" t="s">
        <v>634</v>
      </c>
      <c r="F249" s="30" t="s">
        <v>640</v>
      </c>
      <c r="G249" s="38" t="s">
        <v>78</v>
      </c>
      <c r="H249" s="29" t="s">
        <v>1438</v>
      </c>
      <c r="I249" s="29" t="s">
        <v>1708</v>
      </c>
      <c r="J249" s="29" t="s">
        <v>1686</v>
      </c>
      <c r="K249" s="29" t="s">
        <v>522</v>
      </c>
      <c r="L249" s="75">
        <v>3074</v>
      </c>
      <c r="M249" s="75">
        <v>0</v>
      </c>
      <c r="N249" s="75">
        <f t="shared" si="9"/>
        <v>3074</v>
      </c>
      <c r="O249" s="84"/>
    </row>
    <row r="250" spans="1:15" ht="34.5" customHeight="1">
      <c r="A250" s="36" t="s">
        <v>819</v>
      </c>
      <c r="B250" s="45">
        <v>236</v>
      </c>
      <c r="C250" s="29" t="s">
        <v>1386</v>
      </c>
      <c r="D250" s="29" t="s">
        <v>643</v>
      </c>
      <c r="E250" s="29" t="s">
        <v>644</v>
      </c>
      <c r="F250" s="30" t="s">
        <v>645</v>
      </c>
      <c r="G250" s="38" t="s">
        <v>78</v>
      </c>
      <c r="H250" s="29" t="s">
        <v>1441</v>
      </c>
      <c r="I250" s="29" t="s">
        <v>1714</v>
      </c>
      <c r="J250" s="29" t="s">
        <v>1686</v>
      </c>
      <c r="K250" s="29" t="s">
        <v>529</v>
      </c>
      <c r="L250" s="75">
        <v>525</v>
      </c>
      <c r="M250" s="75">
        <v>0</v>
      </c>
      <c r="N250" s="75">
        <f t="shared" si="9"/>
        <v>525</v>
      </c>
      <c r="O250" s="84"/>
    </row>
    <row r="251" spans="1:15" ht="34.5" customHeight="1">
      <c r="A251" s="36" t="s">
        <v>819</v>
      </c>
      <c r="B251" s="45">
        <v>237</v>
      </c>
      <c r="C251" s="29" t="s">
        <v>1385</v>
      </c>
      <c r="D251" s="29" t="s">
        <v>646</v>
      </c>
      <c r="E251" s="29" t="s">
        <v>634</v>
      </c>
      <c r="F251" s="30" t="s">
        <v>647</v>
      </c>
      <c r="G251" s="38" t="s">
        <v>78</v>
      </c>
      <c r="H251" s="29" t="s">
        <v>1442</v>
      </c>
      <c r="I251" s="29" t="s">
        <v>1715</v>
      </c>
      <c r="J251" s="29" t="s">
        <v>1686</v>
      </c>
      <c r="K251" s="29" t="s">
        <v>530</v>
      </c>
      <c r="L251" s="75">
        <v>3336</v>
      </c>
      <c r="M251" s="75">
        <v>0</v>
      </c>
      <c r="N251" s="75">
        <f t="shared" si="9"/>
        <v>3336</v>
      </c>
      <c r="O251" s="84"/>
    </row>
    <row r="252" spans="1:15" ht="34.5" customHeight="1">
      <c r="A252" s="36" t="s">
        <v>819</v>
      </c>
      <c r="B252" s="45">
        <v>238</v>
      </c>
      <c r="C252" s="29" t="s">
        <v>1385</v>
      </c>
      <c r="D252" s="29" t="s">
        <v>646</v>
      </c>
      <c r="E252" s="29" t="s">
        <v>634</v>
      </c>
      <c r="F252" s="30" t="s">
        <v>647</v>
      </c>
      <c r="G252" s="38" t="s">
        <v>78</v>
      </c>
      <c r="H252" s="29" t="s">
        <v>1443</v>
      </c>
      <c r="I252" s="29" t="s">
        <v>1716</v>
      </c>
      <c r="J252" s="29" t="s">
        <v>1686</v>
      </c>
      <c r="K252" s="29" t="s">
        <v>531</v>
      </c>
      <c r="L252" s="75">
        <v>2372</v>
      </c>
      <c r="M252" s="75">
        <v>0</v>
      </c>
      <c r="N252" s="75">
        <f t="shared" si="9"/>
        <v>2372</v>
      </c>
      <c r="O252" s="84"/>
    </row>
    <row r="253" spans="1:15" ht="34.5" customHeight="1">
      <c r="A253" s="36" t="s">
        <v>819</v>
      </c>
      <c r="B253" s="45">
        <v>239</v>
      </c>
      <c r="C253" s="29" t="s">
        <v>1385</v>
      </c>
      <c r="D253" s="29" t="s">
        <v>646</v>
      </c>
      <c r="E253" s="29" t="s">
        <v>634</v>
      </c>
      <c r="F253" s="30" t="s">
        <v>647</v>
      </c>
      <c r="G253" s="38" t="s">
        <v>78</v>
      </c>
      <c r="H253" s="29" t="s">
        <v>1444</v>
      </c>
      <c r="I253" s="29" t="s">
        <v>1717</v>
      </c>
      <c r="J253" s="29" t="s">
        <v>1686</v>
      </c>
      <c r="K253" s="29" t="s">
        <v>532</v>
      </c>
      <c r="L253" s="75">
        <v>2549</v>
      </c>
      <c r="M253" s="75">
        <v>0</v>
      </c>
      <c r="N253" s="75">
        <f t="shared" si="9"/>
        <v>2549</v>
      </c>
      <c r="O253" s="84"/>
    </row>
    <row r="254" spans="1:15" ht="34.5" customHeight="1">
      <c r="A254" s="36" t="s">
        <v>819</v>
      </c>
      <c r="B254" s="45">
        <v>240</v>
      </c>
      <c r="C254" s="29" t="s">
        <v>1385</v>
      </c>
      <c r="D254" s="29" t="s">
        <v>646</v>
      </c>
      <c r="E254" s="29" t="s">
        <v>634</v>
      </c>
      <c r="F254" s="30" t="s">
        <v>647</v>
      </c>
      <c r="G254" s="38" t="s">
        <v>78</v>
      </c>
      <c r="H254" s="29" t="s">
        <v>1445</v>
      </c>
      <c r="I254" s="29" t="s">
        <v>245</v>
      </c>
      <c r="J254" s="29" t="s">
        <v>1686</v>
      </c>
      <c r="K254" s="29" t="s">
        <v>533</v>
      </c>
      <c r="L254" s="75">
        <v>3048</v>
      </c>
      <c r="M254" s="75">
        <v>0</v>
      </c>
      <c r="N254" s="75">
        <f aca="true" t="shared" si="10" ref="N254:N275">L254+M254</f>
        <v>3048</v>
      </c>
      <c r="O254" s="84"/>
    </row>
    <row r="255" spans="1:15" ht="34.5" customHeight="1">
      <c r="A255" s="36" t="s">
        <v>819</v>
      </c>
      <c r="B255" s="45">
        <v>241</v>
      </c>
      <c r="C255" s="29" t="s">
        <v>1383</v>
      </c>
      <c r="D255" s="29" t="s">
        <v>650</v>
      </c>
      <c r="E255" s="29" t="s">
        <v>634</v>
      </c>
      <c r="F255" s="30" t="s">
        <v>651</v>
      </c>
      <c r="G255" s="38" t="s">
        <v>78</v>
      </c>
      <c r="H255" s="29" t="s">
        <v>1446</v>
      </c>
      <c r="I255" s="29" t="s">
        <v>1720</v>
      </c>
      <c r="J255" s="29" t="s">
        <v>1686</v>
      </c>
      <c r="K255" s="29" t="s">
        <v>536</v>
      </c>
      <c r="L255" s="75">
        <v>2748</v>
      </c>
      <c r="M255" s="75">
        <v>0</v>
      </c>
      <c r="N255" s="75">
        <f t="shared" si="10"/>
        <v>2748</v>
      </c>
      <c r="O255" s="84"/>
    </row>
    <row r="256" spans="1:15" ht="34.5" customHeight="1">
      <c r="A256" s="36" t="s">
        <v>819</v>
      </c>
      <c r="B256" s="45">
        <v>242</v>
      </c>
      <c r="C256" s="29" t="s">
        <v>1383</v>
      </c>
      <c r="D256" s="29" t="s">
        <v>650</v>
      </c>
      <c r="E256" s="29" t="s">
        <v>634</v>
      </c>
      <c r="F256" s="30" t="s">
        <v>651</v>
      </c>
      <c r="G256" s="38" t="s">
        <v>78</v>
      </c>
      <c r="H256" s="29" t="s">
        <v>1447</v>
      </c>
      <c r="I256" s="29" t="s">
        <v>1306</v>
      </c>
      <c r="J256" s="29" t="s">
        <v>1686</v>
      </c>
      <c r="K256" s="29" t="s">
        <v>537</v>
      </c>
      <c r="L256" s="75">
        <v>2128</v>
      </c>
      <c r="M256" s="75">
        <v>0</v>
      </c>
      <c r="N256" s="75">
        <f t="shared" si="10"/>
        <v>2128</v>
      </c>
      <c r="O256" s="84"/>
    </row>
    <row r="257" spans="1:15" ht="34.5" customHeight="1">
      <c r="A257" s="36" t="s">
        <v>819</v>
      </c>
      <c r="B257" s="45">
        <v>243</v>
      </c>
      <c r="C257" s="29" t="s">
        <v>1383</v>
      </c>
      <c r="D257" s="29" t="s">
        <v>650</v>
      </c>
      <c r="E257" s="29" t="s">
        <v>634</v>
      </c>
      <c r="F257" s="30" t="s">
        <v>651</v>
      </c>
      <c r="G257" s="38" t="s">
        <v>78</v>
      </c>
      <c r="H257" s="29" t="s">
        <v>1439</v>
      </c>
      <c r="I257" s="29" t="s">
        <v>1721</v>
      </c>
      <c r="J257" s="29" t="s">
        <v>1686</v>
      </c>
      <c r="K257" s="29" t="s">
        <v>879</v>
      </c>
      <c r="L257" s="75">
        <v>4795</v>
      </c>
      <c r="M257" s="75">
        <v>0</v>
      </c>
      <c r="N257" s="75">
        <f t="shared" si="10"/>
        <v>4795</v>
      </c>
      <c r="O257" s="84"/>
    </row>
    <row r="258" spans="1:15" ht="34.5" customHeight="1">
      <c r="A258" s="36" t="s">
        <v>819</v>
      </c>
      <c r="B258" s="45">
        <v>244</v>
      </c>
      <c r="C258" s="29" t="s">
        <v>1379</v>
      </c>
      <c r="D258" s="29" t="s">
        <v>1728</v>
      </c>
      <c r="E258" s="29" t="s">
        <v>634</v>
      </c>
      <c r="F258" s="30" t="s">
        <v>655</v>
      </c>
      <c r="G258" s="38" t="s">
        <v>78</v>
      </c>
      <c r="H258" s="29" t="s">
        <v>994</v>
      </c>
      <c r="I258" s="29" t="s">
        <v>1728</v>
      </c>
      <c r="J258" s="29" t="s">
        <v>1686</v>
      </c>
      <c r="K258" s="29" t="s">
        <v>886</v>
      </c>
      <c r="L258" s="75">
        <v>2720</v>
      </c>
      <c r="M258" s="75">
        <v>0</v>
      </c>
      <c r="N258" s="75">
        <f t="shared" si="10"/>
        <v>2720</v>
      </c>
      <c r="O258" s="84"/>
    </row>
    <row r="259" spans="1:15" ht="34.5" customHeight="1">
      <c r="A259" s="36" t="s">
        <v>819</v>
      </c>
      <c r="B259" s="45">
        <v>245</v>
      </c>
      <c r="C259" s="29" t="s">
        <v>1379</v>
      </c>
      <c r="D259" s="29" t="s">
        <v>1728</v>
      </c>
      <c r="E259" s="29" t="s">
        <v>634</v>
      </c>
      <c r="F259" s="30" t="s">
        <v>655</v>
      </c>
      <c r="G259" s="38" t="s">
        <v>78</v>
      </c>
      <c r="H259" s="29" t="s">
        <v>995</v>
      </c>
      <c r="I259" s="29" t="s">
        <v>1729</v>
      </c>
      <c r="J259" s="29" t="s">
        <v>1686</v>
      </c>
      <c r="K259" s="29" t="s">
        <v>887</v>
      </c>
      <c r="L259" s="75">
        <v>955</v>
      </c>
      <c r="M259" s="75">
        <v>0</v>
      </c>
      <c r="N259" s="75">
        <f t="shared" si="10"/>
        <v>955</v>
      </c>
      <c r="O259" s="84"/>
    </row>
    <row r="260" spans="1:15" ht="34.5" customHeight="1">
      <c r="A260" s="36" t="s">
        <v>819</v>
      </c>
      <c r="B260" s="45">
        <v>246</v>
      </c>
      <c r="C260" s="29" t="s">
        <v>1379</v>
      </c>
      <c r="D260" s="29" t="s">
        <v>1728</v>
      </c>
      <c r="E260" s="29" t="s">
        <v>634</v>
      </c>
      <c r="F260" s="30" t="s">
        <v>655</v>
      </c>
      <c r="G260" s="38" t="s">
        <v>78</v>
      </c>
      <c r="H260" s="29" t="s">
        <v>1001</v>
      </c>
      <c r="I260" s="29" t="s">
        <v>1730</v>
      </c>
      <c r="J260" s="29" t="s">
        <v>1686</v>
      </c>
      <c r="K260" s="29" t="s">
        <v>888</v>
      </c>
      <c r="L260" s="75">
        <v>1673</v>
      </c>
      <c r="M260" s="75">
        <v>0</v>
      </c>
      <c r="N260" s="75">
        <f t="shared" si="10"/>
        <v>1673</v>
      </c>
      <c r="O260" s="84"/>
    </row>
    <row r="261" spans="1:15" ht="34.5" customHeight="1">
      <c r="A261" s="36" t="s">
        <v>819</v>
      </c>
      <c r="B261" s="45">
        <v>247</v>
      </c>
      <c r="C261" s="29" t="s">
        <v>1379</v>
      </c>
      <c r="D261" s="29" t="s">
        <v>1728</v>
      </c>
      <c r="E261" s="29" t="s">
        <v>634</v>
      </c>
      <c r="F261" s="30" t="s">
        <v>655</v>
      </c>
      <c r="G261" s="38" t="s">
        <v>78</v>
      </c>
      <c r="H261" s="29" t="s">
        <v>1002</v>
      </c>
      <c r="I261" s="29" t="s">
        <v>1731</v>
      </c>
      <c r="J261" s="29" t="s">
        <v>1686</v>
      </c>
      <c r="K261" s="29" t="s">
        <v>889</v>
      </c>
      <c r="L261" s="75">
        <v>734</v>
      </c>
      <c r="M261" s="75">
        <v>0</v>
      </c>
      <c r="N261" s="75">
        <f t="shared" si="10"/>
        <v>734</v>
      </c>
      <c r="O261" s="84"/>
    </row>
    <row r="262" spans="1:15" ht="34.5" customHeight="1">
      <c r="A262" s="36" t="s">
        <v>819</v>
      </c>
      <c r="B262" s="45">
        <v>248</v>
      </c>
      <c r="C262" s="29" t="s">
        <v>1379</v>
      </c>
      <c r="D262" s="29" t="s">
        <v>1728</v>
      </c>
      <c r="E262" s="29" t="s">
        <v>634</v>
      </c>
      <c r="F262" s="30" t="s">
        <v>655</v>
      </c>
      <c r="G262" s="38" t="s">
        <v>78</v>
      </c>
      <c r="H262" s="29" t="s">
        <v>1227</v>
      </c>
      <c r="I262" s="29" t="s">
        <v>1228</v>
      </c>
      <c r="J262" s="29" t="s">
        <v>1686</v>
      </c>
      <c r="K262" s="29" t="s">
        <v>889</v>
      </c>
      <c r="L262" s="75">
        <v>216</v>
      </c>
      <c r="M262" s="75">
        <v>0</v>
      </c>
      <c r="N262" s="75">
        <f t="shared" si="10"/>
        <v>216</v>
      </c>
      <c r="O262" s="84"/>
    </row>
    <row r="263" spans="1:15" ht="34.5" customHeight="1">
      <c r="A263" s="36" t="s">
        <v>819</v>
      </c>
      <c r="B263" s="45">
        <v>249</v>
      </c>
      <c r="C263" s="29" t="s">
        <v>1380</v>
      </c>
      <c r="D263" s="29" t="s">
        <v>656</v>
      </c>
      <c r="E263" s="29" t="s">
        <v>634</v>
      </c>
      <c r="F263" s="30" t="s">
        <v>657</v>
      </c>
      <c r="G263" s="38" t="s">
        <v>78</v>
      </c>
      <c r="H263" s="29" t="s">
        <v>1003</v>
      </c>
      <c r="I263" s="29" t="s">
        <v>1732</v>
      </c>
      <c r="J263" s="29" t="s">
        <v>1686</v>
      </c>
      <c r="K263" s="29" t="s">
        <v>890</v>
      </c>
      <c r="L263" s="75">
        <v>4319</v>
      </c>
      <c r="M263" s="75">
        <v>0</v>
      </c>
      <c r="N263" s="75">
        <f t="shared" si="10"/>
        <v>4319</v>
      </c>
      <c r="O263" s="84"/>
    </row>
    <row r="264" spans="1:15" ht="34.5" customHeight="1">
      <c r="A264" s="36" t="s">
        <v>819</v>
      </c>
      <c r="B264" s="45">
        <v>250</v>
      </c>
      <c r="C264" s="29" t="s">
        <v>1380</v>
      </c>
      <c r="D264" s="29" t="s">
        <v>656</v>
      </c>
      <c r="E264" s="29" t="s">
        <v>634</v>
      </c>
      <c r="F264" s="30" t="s">
        <v>657</v>
      </c>
      <c r="G264" s="38" t="s">
        <v>78</v>
      </c>
      <c r="H264" s="29" t="s">
        <v>1451</v>
      </c>
      <c r="I264" s="29" t="s">
        <v>1733</v>
      </c>
      <c r="J264" s="29" t="s">
        <v>1686</v>
      </c>
      <c r="K264" s="29" t="s">
        <v>891</v>
      </c>
      <c r="L264" s="75">
        <v>1548</v>
      </c>
      <c r="M264" s="75">
        <v>0</v>
      </c>
      <c r="N264" s="75">
        <f t="shared" si="10"/>
        <v>1548</v>
      </c>
      <c r="O264" s="84"/>
    </row>
    <row r="265" spans="1:15" ht="34.5" customHeight="1">
      <c r="A265" s="36" t="s">
        <v>819</v>
      </c>
      <c r="B265" s="45">
        <v>251</v>
      </c>
      <c r="C265" s="29" t="s">
        <v>1380</v>
      </c>
      <c r="D265" s="29" t="s">
        <v>656</v>
      </c>
      <c r="E265" s="29" t="s">
        <v>634</v>
      </c>
      <c r="F265" s="30" t="s">
        <v>657</v>
      </c>
      <c r="G265" s="38" t="s">
        <v>78</v>
      </c>
      <c r="H265" s="29" t="s">
        <v>1004</v>
      </c>
      <c r="I265" s="29" t="s">
        <v>1734</v>
      </c>
      <c r="J265" s="29" t="s">
        <v>1686</v>
      </c>
      <c r="K265" s="29" t="s">
        <v>892</v>
      </c>
      <c r="L265" s="75">
        <v>605</v>
      </c>
      <c r="M265" s="75">
        <v>0</v>
      </c>
      <c r="N265" s="75">
        <f t="shared" si="10"/>
        <v>605</v>
      </c>
      <c r="O265" s="84"/>
    </row>
    <row r="266" spans="1:15" ht="34.5" customHeight="1">
      <c r="A266" s="36" t="s">
        <v>819</v>
      </c>
      <c r="B266" s="45">
        <v>252</v>
      </c>
      <c r="C266" s="29" t="s">
        <v>1376</v>
      </c>
      <c r="D266" s="29" t="s">
        <v>1747</v>
      </c>
      <c r="E266" s="29" t="s">
        <v>634</v>
      </c>
      <c r="F266" s="30" t="s">
        <v>662</v>
      </c>
      <c r="G266" s="38" t="s">
        <v>638</v>
      </c>
      <c r="H266" s="29" t="s">
        <v>1376</v>
      </c>
      <c r="I266" s="29" t="s">
        <v>1747</v>
      </c>
      <c r="J266" s="29" t="s">
        <v>1686</v>
      </c>
      <c r="K266" s="29" t="s">
        <v>900</v>
      </c>
      <c r="L266" s="75">
        <f>5822+140.64</f>
        <v>5962.64</v>
      </c>
      <c r="M266" s="75">
        <v>863</v>
      </c>
      <c r="N266" s="75">
        <f t="shared" si="10"/>
        <v>6825.64</v>
      </c>
      <c r="O266" s="84"/>
    </row>
    <row r="267" spans="1:15" ht="34.5" customHeight="1">
      <c r="A267" s="36" t="s">
        <v>819</v>
      </c>
      <c r="B267" s="45">
        <v>253</v>
      </c>
      <c r="C267" s="29" t="s">
        <v>1391</v>
      </c>
      <c r="D267" s="29" t="s">
        <v>633</v>
      </c>
      <c r="E267" s="29" t="s">
        <v>634</v>
      </c>
      <c r="F267" s="30" t="s">
        <v>635</v>
      </c>
      <c r="G267" s="38" t="s">
        <v>78</v>
      </c>
      <c r="H267" s="29" t="s">
        <v>1226</v>
      </c>
      <c r="I267" s="29" t="s">
        <v>1144</v>
      </c>
      <c r="J267" s="29" t="s">
        <v>1687</v>
      </c>
      <c r="K267" s="29" t="s">
        <v>511</v>
      </c>
      <c r="L267" s="75">
        <v>1029</v>
      </c>
      <c r="M267" s="75">
        <v>0</v>
      </c>
      <c r="N267" s="75">
        <f t="shared" si="10"/>
        <v>1029</v>
      </c>
      <c r="O267" s="84"/>
    </row>
    <row r="268" spans="1:15" ht="34.5" customHeight="1">
      <c r="A268" s="36" t="s">
        <v>819</v>
      </c>
      <c r="B268" s="45">
        <v>254</v>
      </c>
      <c r="C268" s="29" t="s">
        <v>1386</v>
      </c>
      <c r="D268" s="29" t="s">
        <v>643</v>
      </c>
      <c r="E268" s="29" t="s">
        <v>644</v>
      </c>
      <c r="F268" s="30" t="s">
        <v>645</v>
      </c>
      <c r="G268" s="38" t="s">
        <v>78</v>
      </c>
      <c r="H268" s="29" t="s">
        <v>1439</v>
      </c>
      <c r="I268" s="29" t="s">
        <v>244</v>
      </c>
      <c r="J268" s="29" t="s">
        <v>427</v>
      </c>
      <c r="K268" s="29" t="s">
        <v>527</v>
      </c>
      <c r="L268" s="75">
        <v>1332</v>
      </c>
      <c r="M268" s="75">
        <v>0</v>
      </c>
      <c r="N268" s="75">
        <f t="shared" si="10"/>
        <v>1332</v>
      </c>
      <c r="O268" s="84"/>
    </row>
    <row r="269" spans="1:15" ht="34.5" customHeight="1">
      <c r="A269" s="36" t="s">
        <v>819</v>
      </c>
      <c r="B269" s="45">
        <v>255</v>
      </c>
      <c r="C269" s="29" t="s">
        <v>1386</v>
      </c>
      <c r="D269" s="29" t="s">
        <v>643</v>
      </c>
      <c r="E269" s="29" t="s">
        <v>644</v>
      </c>
      <c r="F269" s="30" t="s">
        <v>645</v>
      </c>
      <c r="G269" s="38" t="s">
        <v>78</v>
      </c>
      <c r="H269" s="29" t="s">
        <v>1440</v>
      </c>
      <c r="I269" s="29" t="s">
        <v>1713</v>
      </c>
      <c r="J269" s="29" t="s">
        <v>427</v>
      </c>
      <c r="K269" s="29" t="s">
        <v>528</v>
      </c>
      <c r="L269" s="75">
        <v>992</v>
      </c>
      <c r="M269" s="75">
        <v>0</v>
      </c>
      <c r="N269" s="75">
        <f t="shared" si="10"/>
        <v>992</v>
      </c>
      <c r="O269" s="84"/>
    </row>
    <row r="270" spans="1:15" ht="34.5" customHeight="1">
      <c r="A270" s="36" t="s">
        <v>819</v>
      </c>
      <c r="B270" s="45">
        <v>256</v>
      </c>
      <c r="C270" s="29" t="s">
        <v>1382</v>
      </c>
      <c r="D270" s="29" t="s">
        <v>1723</v>
      </c>
      <c r="E270" s="29" t="s">
        <v>644</v>
      </c>
      <c r="F270" s="30" t="s">
        <v>652</v>
      </c>
      <c r="G270" s="38" t="s">
        <v>78</v>
      </c>
      <c r="H270" s="29" t="s">
        <v>1448</v>
      </c>
      <c r="I270" s="29" t="s">
        <v>1722</v>
      </c>
      <c r="J270" s="29" t="s">
        <v>427</v>
      </c>
      <c r="K270" s="29" t="s">
        <v>880</v>
      </c>
      <c r="L270" s="75">
        <v>1423</v>
      </c>
      <c r="M270" s="75">
        <v>0</v>
      </c>
      <c r="N270" s="75">
        <f t="shared" si="10"/>
        <v>1423</v>
      </c>
      <c r="O270" s="84"/>
    </row>
    <row r="271" spans="1:15" ht="34.5" customHeight="1">
      <c r="A271" s="36" t="s">
        <v>819</v>
      </c>
      <c r="B271" s="45">
        <v>257</v>
      </c>
      <c r="C271" s="29" t="s">
        <v>1382</v>
      </c>
      <c r="D271" s="29" t="s">
        <v>1723</v>
      </c>
      <c r="E271" s="29" t="s">
        <v>644</v>
      </c>
      <c r="F271" s="30" t="s">
        <v>652</v>
      </c>
      <c r="G271" s="38" t="s">
        <v>78</v>
      </c>
      <c r="H271" s="29" t="s">
        <v>1449</v>
      </c>
      <c r="I271" s="29" t="s">
        <v>1723</v>
      </c>
      <c r="J271" s="29" t="s">
        <v>427</v>
      </c>
      <c r="K271" s="29" t="s">
        <v>881</v>
      </c>
      <c r="L271" s="75">
        <v>1433</v>
      </c>
      <c r="M271" s="75">
        <v>0</v>
      </c>
      <c r="N271" s="75">
        <f t="shared" si="10"/>
        <v>1433</v>
      </c>
      <c r="O271" s="84"/>
    </row>
    <row r="272" spans="1:15" ht="34.5" customHeight="1">
      <c r="A272" s="36" t="s">
        <v>819</v>
      </c>
      <c r="B272" s="45">
        <v>258</v>
      </c>
      <c r="C272" s="29" t="s">
        <v>1382</v>
      </c>
      <c r="D272" s="29" t="s">
        <v>1723</v>
      </c>
      <c r="E272" s="29" t="s">
        <v>644</v>
      </c>
      <c r="F272" s="30" t="s">
        <v>652</v>
      </c>
      <c r="G272" s="38" t="s">
        <v>78</v>
      </c>
      <c r="H272" s="29" t="s">
        <v>1450</v>
      </c>
      <c r="I272" s="29" t="s">
        <v>1724</v>
      </c>
      <c r="J272" s="29" t="s">
        <v>427</v>
      </c>
      <c r="K272" s="29" t="s">
        <v>882</v>
      </c>
      <c r="L272" s="75">
        <v>1710</v>
      </c>
      <c r="M272" s="75">
        <v>0</v>
      </c>
      <c r="N272" s="75">
        <f t="shared" si="10"/>
        <v>1710</v>
      </c>
      <c r="O272" s="84"/>
    </row>
    <row r="273" spans="1:15" ht="34.5" customHeight="1">
      <c r="A273" s="36" t="s">
        <v>819</v>
      </c>
      <c r="B273" s="45">
        <v>259</v>
      </c>
      <c r="C273" s="29" t="s">
        <v>1381</v>
      </c>
      <c r="D273" s="29" t="s">
        <v>653</v>
      </c>
      <c r="E273" s="29" t="s">
        <v>644</v>
      </c>
      <c r="F273" s="30" t="s">
        <v>654</v>
      </c>
      <c r="G273" s="38" t="s">
        <v>78</v>
      </c>
      <c r="H273" s="29" t="s">
        <v>1451</v>
      </c>
      <c r="I273" s="29" t="s">
        <v>1725</v>
      </c>
      <c r="J273" s="29" t="s">
        <v>427</v>
      </c>
      <c r="K273" s="29" t="s">
        <v>883</v>
      </c>
      <c r="L273" s="75">
        <v>892</v>
      </c>
      <c r="M273" s="75">
        <v>0</v>
      </c>
      <c r="N273" s="75">
        <f t="shared" si="10"/>
        <v>892</v>
      </c>
      <c r="O273" s="84"/>
    </row>
    <row r="274" spans="1:15" ht="34.5" customHeight="1">
      <c r="A274" s="36" t="s">
        <v>819</v>
      </c>
      <c r="B274" s="45">
        <v>260</v>
      </c>
      <c r="C274" s="29" t="s">
        <v>1381</v>
      </c>
      <c r="D274" s="29" t="s">
        <v>653</v>
      </c>
      <c r="E274" s="29" t="s">
        <v>644</v>
      </c>
      <c r="F274" s="30" t="s">
        <v>654</v>
      </c>
      <c r="G274" s="38" t="s">
        <v>78</v>
      </c>
      <c r="H274" s="29" t="s">
        <v>992</v>
      </c>
      <c r="I274" s="29" t="s">
        <v>1726</v>
      </c>
      <c r="J274" s="29" t="s">
        <v>427</v>
      </c>
      <c r="K274" s="29" t="s">
        <v>884</v>
      </c>
      <c r="L274" s="75">
        <v>605</v>
      </c>
      <c r="M274" s="75">
        <v>0</v>
      </c>
      <c r="N274" s="75">
        <f t="shared" si="10"/>
        <v>605</v>
      </c>
      <c r="O274" s="84"/>
    </row>
    <row r="275" spans="1:15" ht="34.5" customHeight="1">
      <c r="A275" s="36" t="s">
        <v>819</v>
      </c>
      <c r="B275" s="45">
        <v>261</v>
      </c>
      <c r="C275" s="29" t="s">
        <v>1381</v>
      </c>
      <c r="D275" s="29" t="s">
        <v>653</v>
      </c>
      <c r="E275" s="29" t="s">
        <v>644</v>
      </c>
      <c r="F275" s="30" t="s">
        <v>654</v>
      </c>
      <c r="G275" s="38" t="s">
        <v>78</v>
      </c>
      <c r="H275" s="29" t="s">
        <v>993</v>
      </c>
      <c r="I275" s="29" t="s">
        <v>1727</v>
      </c>
      <c r="J275" s="29" t="s">
        <v>427</v>
      </c>
      <c r="K275" s="29" t="s">
        <v>885</v>
      </c>
      <c r="L275" s="75">
        <v>905</v>
      </c>
      <c r="M275" s="75">
        <v>0</v>
      </c>
      <c r="N275" s="75">
        <f t="shared" si="10"/>
        <v>905</v>
      </c>
      <c r="O275" s="84"/>
    </row>
    <row r="276" spans="1:15" ht="34.5" customHeight="1">
      <c r="A276" s="46"/>
      <c r="B276" s="40"/>
      <c r="C276" s="47"/>
      <c r="D276" s="47"/>
      <c r="E276" s="47"/>
      <c r="F276" s="47"/>
      <c r="G276" s="47"/>
      <c r="H276" s="45">
        <f>COUNTIF(H225:H275,"&lt;&gt;")</f>
        <v>51</v>
      </c>
      <c r="I276" s="45">
        <f>COUNTIF(I225:I275,"&lt;&gt;")</f>
        <v>51</v>
      </c>
      <c r="J276" s="45">
        <f>COUNTIF(J225:J275,"&lt;&gt;")</f>
        <v>51</v>
      </c>
      <c r="K276" s="45">
        <f>COUNTIF(K225:K275,"&lt;&gt;")</f>
        <v>51</v>
      </c>
      <c r="L276" s="76">
        <f>SUM(L225:L275)</f>
        <v>86561.64</v>
      </c>
      <c r="M276" s="76">
        <f>SUM(M225:M275)</f>
        <v>1664</v>
      </c>
      <c r="N276" s="76">
        <f>SUM(N225:N275)</f>
        <v>88225.64</v>
      </c>
      <c r="O276" s="88">
        <f>SUM(O225:O275)</f>
        <v>14369</v>
      </c>
    </row>
    <row r="277" spans="1:15" ht="34.5" customHeight="1">
      <c r="A277" s="35"/>
      <c r="B277" s="47"/>
      <c r="C277" s="36" t="s">
        <v>812</v>
      </c>
      <c r="D277" s="40"/>
      <c r="E277" s="40"/>
      <c r="F277" s="41"/>
      <c r="G277" s="41"/>
      <c r="H277" s="40"/>
      <c r="I277" s="40"/>
      <c r="J277" s="40"/>
      <c r="K277" s="41"/>
      <c r="L277" s="80"/>
      <c r="M277" s="86"/>
      <c r="N277" s="80"/>
      <c r="O277" s="92"/>
    </row>
    <row r="278" spans="1:15" ht="34.5" customHeight="1">
      <c r="A278" s="36" t="s">
        <v>812</v>
      </c>
      <c r="B278" s="45">
        <v>262</v>
      </c>
      <c r="C278" s="29" t="s">
        <v>779</v>
      </c>
      <c r="D278" s="29" t="s">
        <v>677</v>
      </c>
      <c r="E278" s="29" t="s">
        <v>678</v>
      </c>
      <c r="F278" s="30" t="s">
        <v>679</v>
      </c>
      <c r="G278" s="38" t="s">
        <v>767</v>
      </c>
      <c r="H278" s="29" t="s">
        <v>1112</v>
      </c>
      <c r="I278" s="29" t="s">
        <v>939</v>
      </c>
      <c r="J278" s="29" t="s">
        <v>938</v>
      </c>
      <c r="K278" s="29" t="s">
        <v>100</v>
      </c>
      <c r="L278" s="81">
        <v>362.1</v>
      </c>
      <c r="M278" s="82">
        <v>0</v>
      </c>
      <c r="N278" s="82">
        <f aca="true" t="shared" si="11" ref="N278:N319">L278+M278</f>
        <v>362.1</v>
      </c>
      <c r="O278" s="87"/>
    </row>
    <row r="279" spans="1:15" ht="34.5" customHeight="1">
      <c r="A279" s="36" t="s">
        <v>812</v>
      </c>
      <c r="B279" s="45">
        <v>263</v>
      </c>
      <c r="C279" s="29" t="s">
        <v>779</v>
      </c>
      <c r="D279" s="29" t="s">
        <v>677</v>
      </c>
      <c r="E279" s="29" t="s">
        <v>678</v>
      </c>
      <c r="F279" s="30" t="s">
        <v>679</v>
      </c>
      <c r="G279" s="38" t="s">
        <v>78</v>
      </c>
      <c r="H279" s="29" t="s">
        <v>1113</v>
      </c>
      <c r="I279" s="29" t="s">
        <v>306</v>
      </c>
      <c r="J279" s="29" t="s">
        <v>938</v>
      </c>
      <c r="K279" s="29" t="s">
        <v>101</v>
      </c>
      <c r="L279" s="81">
        <v>398.06</v>
      </c>
      <c r="M279" s="82">
        <v>0</v>
      </c>
      <c r="N279" s="82">
        <f t="shared" si="11"/>
        <v>398.06</v>
      </c>
      <c r="O279" s="87"/>
    </row>
    <row r="280" spans="1:15" ht="34.5" customHeight="1">
      <c r="A280" s="36" t="s">
        <v>812</v>
      </c>
      <c r="B280" s="45">
        <v>264</v>
      </c>
      <c r="C280" s="29" t="s">
        <v>779</v>
      </c>
      <c r="D280" s="29" t="s">
        <v>677</v>
      </c>
      <c r="E280" s="29" t="s">
        <v>678</v>
      </c>
      <c r="F280" s="30" t="s">
        <v>679</v>
      </c>
      <c r="G280" s="38" t="s">
        <v>78</v>
      </c>
      <c r="H280" s="29" t="s">
        <v>1114</v>
      </c>
      <c r="I280" s="29" t="s">
        <v>840</v>
      </c>
      <c r="J280" s="29" t="s">
        <v>938</v>
      </c>
      <c r="K280" s="29" t="s">
        <v>102</v>
      </c>
      <c r="L280" s="81">
        <v>185.51</v>
      </c>
      <c r="M280" s="82">
        <v>0</v>
      </c>
      <c r="N280" s="82">
        <f t="shared" si="11"/>
        <v>185.51</v>
      </c>
      <c r="O280" s="87"/>
    </row>
    <row r="281" spans="1:15" ht="34.5" customHeight="1">
      <c r="A281" s="36" t="s">
        <v>812</v>
      </c>
      <c r="B281" s="45">
        <v>265</v>
      </c>
      <c r="C281" s="29" t="s">
        <v>782</v>
      </c>
      <c r="D281" s="29" t="s">
        <v>1269</v>
      </c>
      <c r="E281" s="29" t="s">
        <v>674</v>
      </c>
      <c r="F281" s="30" t="s">
        <v>675</v>
      </c>
      <c r="G281" s="38" t="s">
        <v>638</v>
      </c>
      <c r="H281" s="29" t="s">
        <v>1109</v>
      </c>
      <c r="I281" s="29" t="s">
        <v>1269</v>
      </c>
      <c r="J281" s="29" t="s">
        <v>902</v>
      </c>
      <c r="K281" s="29" t="s">
        <v>96</v>
      </c>
      <c r="L281" s="81">
        <v>3418</v>
      </c>
      <c r="M281" s="82">
        <v>3290</v>
      </c>
      <c r="N281" s="82">
        <f t="shared" si="11"/>
        <v>6708</v>
      </c>
      <c r="O281" s="87"/>
    </row>
    <row r="282" spans="1:15" ht="34.5" customHeight="1">
      <c r="A282" s="36" t="s">
        <v>812</v>
      </c>
      <c r="B282" s="45">
        <v>266</v>
      </c>
      <c r="C282" s="29" t="s">
        <v>782</v>
      </c>
      <c r="D282" s="29" t="s">
        <v>1269</v>
      </c>
      <c r="E282" s="29" t="s">
        <v>674</v>
      </c>
      <c r="F282" s="30" t="s">
        <v>675</v>
      </c>
      <c r="G282" s="38" t="s">
        <v>638</v>
      </c>
      <c r="H282" s="29" t="s">
        <v>1110</v>
      </c>
      <c r="I282" s="29" t="s">
        <v>903</v>
      </c>
      <c r="J282" s="29" t="s">
        <v>902</v>
      </c>
      <c r="K282" s="29" t="s">
        <v>97</v>
      </c>
      <c r="L282" s="81">
        <v>1084</v>
      </c>
      <c r="M282" s="82">
        <v>0</v>
      </c>
      <c r="N282" s="82">
        <f t="shared" si="11"/>
        <v>1084</v>
      </c>
      <c r="O282" s="87"/>
    </row>
    <row r="283" spans="1:15" ht="34.5" customHeight="1">
      <c r="A283" s="36" t="s">
        <v>812</v>
      </c>
      <c r="B283" s="45">
        <v>267</v>
      </c>
      <c r="C283" s="29" t="s">
        <v>773</v>
      </c>
      <c r="D283" s="29" t="s">
        <v>1198</v>
      </c>
      <c r="E283" s="29" t="s">
        <v>690</v>
      </c>
      <c r="F283" s="30" t="s">
        <v>691</v>
      </c>
      <c r="G283" s="38" t="s">
        <v>78</v>
      </c>
      <c r="H283" s="29" t="s">
        <v>1742</v>
      </c>
      <c r="I283" s="29" t="s">
        <v>1016</v>
      </c>
      <c r="J283" s="29" t="s">
        <v>1174</v>
      </c>
      <c r="K283" s="29" t="s">
        <v>112</v>
      </c>
      <c r="L283" s="81">
        <v>950</v>
      </c>
      <c r="M283" s="82">
        <v>0</v>
      </c>
      <c r="N283" s="82">
        <f t="shared" si="11"/>
        <v>950</v>
      </c>
      <c r="O283" s="87"/>
    </row>
    <row r="284" spans="1:15" ht="34.5" customHeight="1">
      <c r="A284" s="36" t="s">
        <v>812</v>
      </c>
      <c r="B284" s="45">
        <v>268</v>
      </c>
      <c r="C284" s="29" t="s">
        <v>773</v>
      </c>
      <c r="D284" s="29" t="s">
        <v>1198</v>
      </c>
      <c r="E284" s="29" t="s">
        <v>690</v>
      </c>
      <c r="F284" s="30" t="s">
        <v>691</v>
      </c>
      <c r="G284" s="38" t="s">
        <v>767</v>
      </c>
      <c r="H284" s="29" t="s">
        <v>1743</v>
      </c>
      <c r="I284" s="29" t="s">
        <v>1017</v>
      </c>
      <c r="J284" s="29" t="s">
        <v>1174</v>
      </c>
      <c r="K284" s="29" t="s">
        <v>113</v>
      </c>
      <c r="L284" s="81">
        <v>516</v>
      </c>
      <c r="M284" s="82">
        <v>0</v>
      </c>
      <c r="N284" s="82">
        <f t="shared" si="11"/>
        <v>516</v>
      </c>
      <c r="O284" s="87"/>
    </row>
    <row r="285" spans="1:15" ht="34.5" customHeight="1">
      <c r="A285" s="36" t="s">
        <v>812</v>
      </c>
      <c r="B285" s="45">
        <v>269</v>
      </c>
      <c r="C285" s="29" t="s">
        <v>773</v>
      </c>
      <c r="D285" s="29" t="s">
        <v>1198</v>
      </c>
      <c r="E285" s="29" t="s">
        <v>690</v>
      </c>
      <c r="F285" s="30" t="s">
        <v>691</v>
      </c>
      <c r="G285" s="38" t="s">
        <v>78</v>
      </c>
      <c r="H285" s="29" t="s">
        <v>1745</v>
      </c>
      <c r="I285" s="29" t="s">
        <v>1019</v>
      </c>
      <c r="J285" s="29" t="s">
        <v>1176</v>
      </c>
      <c r="K285" s="29" t="s">
        <v>115</v>
      </c>
      <c r="L285" s="81">
        <v>320</v>
      </c>
      <c r="M285" s="82">
        <v>0</v>
      </c>
      <c r="N285" s="82">
        <f t="shared" si="11"/>
        <v>320</v>
      </c>
      <c r="O285" s="87"/>
    </row>
    <row r="286" spans="1:15" ht="34.5" customHeight="1">
      <c r="A286" s="36" t="s">
        <v>812</v>
      </c>
      <c r="B286" s="45">
        <v>270</v>
      </c>
      <c r="C286" s="29" t="s">
        <v>785</v>
      </c>
      <c r="D286" s="29" t="s">
        <v>663</v>
      </c>
      <c r="E286" s="29" t="s">
        <v>664</v>
      </c>
      <c r="F286" s="30" t="s">
        <v>665</v>
      </c>
      <c r="G286" s="38" t="s">
        <v>78</v>
      </c>
      <c r="H286" s="29" t="s">
        <v>1474</v>
      </c>
      <c r="I286" s="29" t="s">
        <v>236</v>
      </c>
      <c r="J286" s="29" t="s">
        <v>981</v>
      </c>
      <c r="K286" s="29" t="s">
        <v>89</v>
      </c>
      <c r="L286" s="81">
        <v>2050</v>
      </c>
      <c r="M286" s="82">
        <v>70</v>
      </c>
      <c r="N286" s="82">
        <f t="shared" si="11"/>
        <v>2120</v>
      </c>
      <c r="O286" s="87"/>
    </row>
    <row r="287" spans="1:15" ht="34.5" customHeight="1">
      <c r="A287" s="36" t="s">
        <v>812</v>
      </c>
      <c r="B287" s="45">
        <v>271</v>
      </c>
      <c r="C287" s="29" t="s">
        <v>774</v>
      </c>
      <c r="D287" s="29" t="s">
        <v>687</v>
      </c>
      <c r="E287" s="29" t="s">
        <v>688</v>
      </c>
      <c r="F287" s="30" t="s">
        <v>689</v>
      </c>
      <c r="G287" s="38" t="s">
        <v>78</v>
      </c>
      <c r="H287" s="29" t="s">
        <v>970</v>
      </c>
      <c r="I287" s="29" t="s">
        <v>246</v>
      </c>
      <c r="J287" s="29" t="s">
        <v>1173</v>
      </c>
      <c r="K287" s="29" t="s">
        <v>109</v>
      </c>
      <c r="L287" s="81">
        <v>1470</v>
      </c>
      <c r="M287" s="82">
        <v>0</v>
      </c>
      <c r="N287" s="82">
        <f t="shared" si="11"/>
        <v>1470</v>
      </c>
      <c r="O287" s="87">
        <v>3640</v>
      </c>
    </row>
    <row r="288" spans="1:15" ht="34.5" customHeight="1">
      <c r="A288" s="36" t="s">
        <v>812</v>
      </c>
      <c r="B288" s="45">
        <v>272</v>
      </c>
      <c r="C288" s="29" t="s">
        <v>774</v>
      </c>
      <c r="D288" s="29" t="s">
        <v>687</v>
      </c>
      <c r="E288" s="29" t="s">
        <v>688</v>
      </c>
      <c r="F288" s="30" t="s">
        <v>689</v>
      </c>
      <c r="G288" s="38" t="s">
        <v>78</v>
      </c>
      <c r="H288" s="29" t="s">
        <v>970</v>
      </c>
      <c r="I288" s="29" t="s">
        <v>1013</v>
      </c>
      <c r="J288" s="29" t="s">
        <v>1173</v>
      </c>
      <c r="K288" s="29" t="s">
        <v>110</v>
      </c>
      <c r="L288" s="81">
        <v>1131</v>
      </c>
      <c r="M288" s="82">
        <v>1000</v>
      </c>
      <c r="N288" s="82">
        <f t="shared" si="11"/>
        <v>2131</v>
      </c>
      <c r="O288" s="87"/>
    </row>
    <row r="289" spans="1:15" ht="34.5" customHeight="1">
      <c r="A289" s="36" t="s">
        <v>812</v>
      </c>
      <c r="B289" s="45">
        <v>273</v>
      </c>
      <c r="C289" s="29" t="s">
        <v>774</v>
      </c>
      <c r="D289" s="29" t="s">
        <v>687</v>
      </c>
      <c r="E289" s="29" t="s">
        <v>688</v>
      </c>
      <c r="F289" s="30" t="s">
        <v>689</v>
      </c>
      <c r="G289" s="38" t="s">
        <v>78</v>
      </c>
      <c r="H289" s="29" t="s">
        <v>1741</v>
      </c>
      <c r="I289" s="29" t="s">
        <v>1014</v>
      </c>
      <c r="J289" s="29" t="s">
        <v>1173</v>
      </c>
      <c r="K289" s="29">
        <v>5218658593</v>
      </c>
      <c r="L289" s="81">
        <v>883</v>
      </c>
      <c r="M289" s="82">
        <v>0</v>
      </c>
      <c r="N289" s="82">
        <f t="shared" si="11"/>
        <v>883</v>
      </c>
      <c r="O289" s="87"/>
    </row>
    <row r="290" spans="1:15" ht="34.5" customHeight="1">
      <c r="A290" s="36" t="s">
        <v>812</v>
      </c>
      <c r="B290" s="45">
        <v>274</v>
      </c>
      <c r="C290" s="29" t="s">
        <v>774</v>
      </c>
      <c r="D290" s="29" t="s">
        <v>687</v>
      </c>
      <c r="E290" s="29" t="s">
        <v>688</v>
      </c>
      <c r="F290" s="30" t="s">
        <v>689</v>
      </c>
      <c r="G290" s="38" t="s">
        <v>767</v>
      </c>
      <c r="H290" s="29" t="s">
        <v>767</v>
      </c>
      <c r="I290" s="29" t="s">
        <v>1015</v>
      </c>
      <c r="J290" s="29" t="s">
        <v>1173</v>
      </c>
      <c r="K290" s="29" t="s">
        <v>111</v>
      </c>
      <c r="L290" s="81">
        <v>357</v>
      </c>
      <c r="M290" s="82">
        <v>0</v>
      </c>
      <c r="N290" s="82">
        <f t="shared" si="11"/>
        <v>357</v>
      </c>
      <c r="O290" s="87"/>
    </row>
    <row r="291" spans="1:15" ht="34.5" customHeight="1">
      <c r="A291" s="36" t="s">
        <v>812</v>
      </c>
      <c r="B291" s="45">
        <v>275</v>
      </c>
      <c r="C291" s="29" t="s">
        <v>778</v>
      </c>
      <c r="D291" s="29" t="s">
        <v>680</v>
      </c>
      <c r="E291" s="29" t="s">
        <v>681</v>
      </c>
      <c r="F291" s="30" t="s">
        <v>682</v>
      </c>
      <c r="G291" s="38" t="s">
        <v>78</v>
      </c>
      <c r="H291" s="29" t="s">
        <v>1115</v>
      </c>
      <c r="I291" s="29" t="s">
        <v>842</v>
      </c>
      <c r="J291" s="29" t="s">
        <v>841</v>
      </c>
      <c r="K291" s="29" t="s">
        <v>103</v>
      </c>
      <c r="L291" s="81">
        <v>360</v>
      </c>
      <c r="M291" s="82">
        <v>0</v>
      </c>
      <c r="N291" s="82">
        <f t="shared" si="11"/>
        <v>360</v>
      </c>
      <c r="O291" s="87"/>
    </row>
    <row r="292" spans="1:15" ht="34.5" customHeight="1">
      <c r="A292" s="36" t="s">
        <v>812</v>
      </c>
      <c r="B292" s="45">
        <v>276</v>
      </c>
      <c r="C292" s="29" t="s">
        <v>778</v>
      </c>
      <c r="D292" s="29" t="s">
        <v>680</v>
      </c>
      <c r="E292" s="29" t="s">
        <v>681</v>
      </c>
      <c r="F292" s="30" t="s">
        <v>682</v>
      </c>
      <c r="G292" s="38" t="s">
        <v>767</v>
      </c>
      <c r="H292" s="29" t="s">
        <v>1473</v>
      </c>
      <c r="I292" s="29" t="s">
        <v>843</v>
      </c>
      <c r="J292" s="29" t="s">
        <v>841</v>
      </c>
      <c r="K292" s="29" t="s">
        <v>104</v>
      </c>
      <c r="L292" s="81">
        <v>255</v>
      </c>
      <c r="M292" s="82">
        <v>0</v>
      </c>
      <c r="N292" s="82">
        <f t="shared" si="11"/>
        <v>255</v>
      </c>
      <c r="O292" s="87"/>
    </row>
    <row r="293" spans="1:15" ht="34.5" customHeight="1">
      <c r="A293" s="36" t="s">
        <v>812</v>
      </c>
      <c r="B293" s="45">
        <v>277</v>
      </c>
      <c r="C293" s="29" t="s">
        <v>778</v>
      </c>
      <c r="D293" s="29" t="s">
        <v>680</v>
      </c>
      <c r="E293" s="29" t="s">
        <v>681</v>
      </c>
      <c r="F293" s="30" t="s">
        <v>682</v>
      </c>
      <c r="G293" s="38" t="s">
        <v>78</v>
      </c>
      <c r="H293" s="29" t="s">
        <v>1116</v>
      </c>
      <c r="I293" s="29" t="s">
        <v>844</v>
      </c>
      <c r="J293" s="29" t="s">
        <v>841</v>
      </c>
      <c r="K293" s="29" t="s">
        <v>105</v>
      </c>
      <c r="L293" s="81">
        <v>820</v>
      </c>
      <c r="M293" s="82">
        <v>0</v>
      </c>
      <c r="N293" s="82">
        <f t="shared" si="11"/>
        <v>820</v>
      </c>
      <c r="O293" s="87"/>
    </row>
    <row r="294" spans="1:15" ht="34.5" customHeight="1">
      <c r="A294" s="36" t="s">
        <v>812</v>
      </c>
      <c r="B294" s="45">
        <v>278</v>
      </c>
      <c r="C294" s="29" t="s">
        <v>783</v>
      </c>
      <c r="D294" s="29" t="s">
        <v>669</v>
      </c>
      <c r="E294" s="29" t="s">
        <v>670</v>
      </c>
      <c r="F294" s="30" t="s">
        <v>671</v>
      </c>
      <c r="G294" s="38" t="s">
        <v>78</v>
      </c>
      <c r="H294" s="29" t="s">
        <v>334</v>
      </c>
      <c r="I294" s="29" t="s">
        <v>1142</v>
      </c>
      <c r="J294" s="29" t="s">
        <v>983</v>
      </c>
      <c r="K294" s="29" t="s">
        <v>91</v>
      </c>
      <c r="L294" s="81">
        <v>3185</v>
      </c>
      <c r="M294" s="82">
        <v>0</v>
      </c>
      <c r="N294" s="82">
        <f t="shared" si="11"/>
        <v>3185</v>
      </c>
      <c r="O294" s="87"/>
    </row>
    <row r="295" spans="1:15" ht="34.5" customHeight="1">
      <c r="A295" s="36" t="s">
        <v>812</v>
      </c>
      <c r="B295" s="45">
        <v>279</v>
      </c>
      <c r="C295" s="29" t="s">
        <v>783</v>
      </c>
      <c r="D295" s="29" t="s">
        <v>669</v>
      </c>
      <c r="E295" s="29" t="s">
        <v>670</v>
      </c>
      <c r="F295" s="30" t="s">
        <v>671</v>
      </c>
      <c r="G295" s="38" t="s">
        <v>78</v>
      </c>
      <c r="H295" s="29" t="s">
        <v>335</v>
      </c>
      <c r="I295" s="29" t="s">
        <v>238</v>
      </c>
      <c r="J295" s="29" t="s">
        <v>983</v>
      </c>
      <c r="K295" s="29" t="s">
        <v>92</v>
      </c>
      <c r="L295" s="81">
        <v>1328</v>
      </c>
      <c r="M295" s="82">
        <v>0</v>
      </c>
      <c r="N295" s="82">
        <f t="shared" si="11"/>
        <v>1328</v>
      </c>
      <c r="O295" s="87"/>
    </row>
    <row r="296" spans="1:15" ht="34.5" customHeight="1">
      <c r="A296" s="36" t="s">
        <v>812</v>
      </c>
      <c r="B296" s="45">
        <v>280</v>
      </c>
      <c r="C296" s="29" t="s">
        <v>780</v>
      </c>
      <c r="D296" s="29" t="s">
        <v>304</v>
      </c>
      <c r="E296" s="29" t="s">
        <v>670</v>
      </c>
      <c r="F296" s="30" t="s">
        <v>676</v>
      </c>
      <c r="G296" s="38" t="s">
        <v>78</v>
      </c>
      <c r="H296" s="29" t="s">
        <v>1111</v>
      </c>
      <c r="I296" s="29" t="s">
        <v>304</v>
      </c>
      <c r="J296" s="29" t="s">
        <v>983</v>
      </c>
      <c r="K296" s="29" t="s">
        <v>98</v>
      </c>
      <c r="L296" s="81">
        <v>2125</v>
      </c>
      <c r="M296" s="82">
        <v>0</v>
      </c>
      <c r="N296" s="82">
        <f t="shared" si="11"/>
        <v>2125</v>
      </c>
      <c r="O296" s="87"/>
    </row>
    <row r="297" spans="1:15" ht="34.5" customHeight="1">
      <c r="A297" s="36" t="s">
        <v>812</v>
      </c>
      <c r="B297" s="45">
        <v>281</v>
      </c>
      <c r="C297" s="29" t="s">
        <v>780</v>
      </c>
      <c r="D297" s="29" t="s">
        <v>304</v>
      </c>
      <c r="E297" s="29" t="s">
        <v>670</v>
      </c>
      <c r="F297" s="30" t="s">
        <v>676</v>
      </c>
      <c r="G297" s="38" t="s">
        <v>78</v>
      </c>
      <c r="H297" s="29" t="s">
        <v>1475</v>
      </c>
      <c r="I297" s="29" t="s">
        <v>305</v>
      </c>
      <c r="J297" s="29" t="s">
        <v>983</v>
      </c>
      <c r="K297" s="29" t="s">
        <v>99</v>
      </c>
      <c r="L297" s="81">
        <v>2712</v>
      </c>
      <c r="M297" s="82">
        <v>0</v>
      </c>
      <c r="N297" s="82">
        <f t="shared" si="11"/>
        <v>2712</v>
      </c>
      <c r="O297" s="87"/>
    </row>
    <row r="298" spans="1:15" ht="34.5" customHeight="1">
      <c r="A298" s="36" t="s">
        <v>812</v>
      </c>
      <c r="B298" s="45">
        <v>282</v>
      </c>
      <c r="C298" s="29" t="s">
        <v>777</v>
      </c>
      <c r="D298" s="29" t="s">
        <v>307</v>
      </c>
      <c r="E298" s="29" t="s">
        <v>670</v>
      </c>
      <c r="F298" s="30" t="s">
        <v>683</v>
      </c>
      <c r="G298" s="38" t="s">
        <v>638</v>
      </c>
      <c r="H298" s="29" t="s">
        <v>1739</v>
      </c>
      <c r="I298" s="29" t="s">
        <v>307</v>
      </c>
      <c r="J298" s="29" t="s">
        <v>983</v>
      </c>
      <c r="K298" s="29" t="s">
        <v>106</v>
      </c>
      <c r="L298" s="81">
        <v>4126.58</v>
      </c>
      <c r="M298" s="82">
        <v>0</v>
      </c>
      <c r="N298" s="82">
        <f t="shared" si="11"/>
        <v>4126.58</v>
      </c>
      <c r="O298" s="87"/>
    </row>
    <row r="299" spans="1:15" ht="34.5" customHeight="1">
      <c r="A299" s="36" t="s">
        <v>812</v>
      </c>
      <c r="B299" s="45">
        <v>283</v>
      </c>
      <c r="C299" s="29" t="s">
        <v>776</v>
      </c>
      <c r="D299" s="29" t="s">
        <v>1011</v>
      </c>
      <c r="E299" s="29" t="s">
        <v>670</v>
      </c>
      <c r="F299" s="30" t="s">
        <v>684</v>
      </c>
      <c r="G299" s="38" t="s">
        <v>638</v>
      </c>
      <c r="H299" s="29" t="s">
        <v>776</v>
      </c>
      <c r="I299" s="29" t="s">
        <v>1011</v>
      </c>
      <c r="J299" s="29" t="s">
        <v>983</v>
      </c>
      <c r="K299" s="29" t="s">
        <v>107</v>
      </c>
      <c r="L299" s="81">
        <v>5604.94</v>
      </c>
      <c r="M299" s="82">
        <v>283.4</v>
      </c>
      <c r="N299" s="82">
        <f t="shared" si="11"/>
        <v>5888.339999999999</v>
      </c>
      <c r="O299" s="87"/>
    </row>
    <row r="300" spans="1:15" ht="34.5" customHeight="1">
      <c r="A300" s="36" t="s">
        <v>812</v>
      </c>
      <c r="B300" s="45">
        <v>284</v>
      </c>
      <c r="C300" s="29" t="s">
        <v>775</v>
      </c>
      <c r="D300" s="29" t="s">
        <v>685</v>
      </c>
      <c r="E300" s="29" t="s">
        <v>670</v>
      </c>
      <c r="F300" s="30" t="s">
        <v>686</v>
      </c>
      <c r="G300" s="38" t="s">
        <v>638</v>
      </c>
      <c r="H300" s="29" t="s">
        <v>1740</v>
      </c>
      <c r="I300" s="29" t="s">
        <v>1012</v>
      </c>
      <c r="J300" s="29" t="s">
        <v>983</v>
      </c>
      <c r="K300" s="29" t="s">
        <v>108</v>
      </c>
      <c r="L300" s="81">
        <v>3392</v>
      </c>
      <c r="M300" s="82">
        <v>0</v>
      </c>
      <c r="N300" s="82">
        <f t="shared" si="11"/>
        <v>3392</v>
      </c>
      <c r="O300" s="87"/>
    </row>
    <row r="301" spans="1:15" ht="34.5" customHeight="1">
      <c r="A301" s="36" t="s">
        <v>812</v>
      </c>
      <c r="B301" s="45">
        <v>285</v>
      </c>
      <c r="C301" s="29" t="s">
        <v>772</v>
      </c>
      <c r="D301" s="29" t="s">
        <v>692</v>
      </c>
      <c r="E301" s="29" t="s">
        <v>670</v>
      </c>
      <c r="F301" s="30" t="s">
        <v>693</v>
      </c>
      <c r="G301" s="38" t="s">
        <v>638</v>
      </c>
      <c r="H301" s="29" t="s">
        <v>77</v>
      </c>
      <c r="I301" s="29" t="s">
        <v>1020</v>
      </c>
      <c r="J301" s="29" t="s">
        <v>983</v>
      </c>
      <c r="K301" s="29" t="s">
        <v>116</v>
      </c>
      <c r="L301" s="81">
        <v>5077.48</v>
      </c>
      <c r="M301" s="82">
        <v>0</v>
      </c>
      <c r="N301" s="82">
        <f t="shared" si="11"/>
        <v>5077.48</v>
      </c>
      <c r="O301" s="87"/>
    </row>
    <row r="302" spans="1:15" ht="34.5" customHeight="1">
      <c r="A302" s="36" t="s">
        <v>812</v>
      </c>
      <c r="B302" s="45">
        <v>286</v>
      </c>
      <c r="C302" s="29" t="s">
        <v>551</v>
      </c>
      <c r="D302" s="29" t="s">
        <v>694</v>
      </c>
      <c r="E302" s="29" t="s">
        <v>670</v>
      </c>
      <c r="F302" s="30" t="s">
        <v>695</v>
      </c>
      <c r="G302" s="38" t="s">
        <v>78</v>
      </c>
      <c r="H302" s="29" t="s">
        <v>79</v>
      </c>
      <c r="I302" s="29" t="s">
        <v>1180</v>
      </c>
      <c r="J302" s="29" t="s">
        <v>983</v>
      </c>
      <c r="K302" s="29" t="s">
        <v>119</v>
      </c>
      <c r="L302" s="81">
        <v>2776</v>
      </c>
      <c r="M302" s="82">
        <v>0</v>
      </c>
      <c r="N302" s="82">
        <f t="shared" si="11"/>
        <v>2776</v>
      </c>
      <c r="O302" s="87"/>
    </row>
    <row r="303" spans="1:15" ht="34.5" customHeight="1">
      <c r="A303" s="36" t="s">
        <v>812</v>
      </c>
      <c r="B303" s="45">
        <v>287</v>
      </c>
      <c r="C303" s="29" t="s">
        <v>550</v>
      </c>
      <c r="D303" s="29" t="s">
        <v>379</v>
      </c>
      <c r="E303" s="29" t="s">
        <v>670</v>
      </c>
      <c r="F303" s="30" t="s">
        <v>1321</v>
      </c>
      <c r="G303" s="38" t="s">
        <v>78</v>
      </c>
      <c r="H303" s="29" t="s">
        <v>80</v>
      </c>
      <c r="I303" s="29" t="s">
        <v>1181</v>
      </c>
      <c r="J303" s="29" t="s">
        <v>983</v>
      </c>
      <c r="K303" s="29" t="s">
        <v>120</v>
      </c>
      <c r="L303" s="81">
        <v>2505</v>
      </c>
      <c r="M303" s="82">
        <v>0</v>
      </c>
      <c r="N303" s="82">
        <f t="shared" si="11"/>
        <v>2505</v>
      </c>
      <c r="O303" s="87"/>
    </row>
    <row r="304" spans="1:15" ht="34.5" customHeight="1">
      <c r="A304" s="36" t="s">
        <v>812</v>
      </c>
      <c r="B304" s="45">
        <v>288</v>
      </c>
      <c r="C304" s="29" t="s">
        <v>550</v>
      </c>
      <c r="D304" s="29" t="s">
        <v>379</v>
      </c>
      <c r="E304" s="29" t="s">
        <v>670</v>
      </c>
      <c r="F304" s="30" t="s">
        <v>1321</v>
      </c>
      <c r="G304" s="38" t="s">
        <v>78</v>
      </c>
      <c r="H304" s="29" t="s">
        <v>81</v>
      </c>
      <c r="I304" s="29" t="s">
        <v>1182</v>
      </c>
      <c r="J304" s="29" t="s">
        <v>983</v>
      </c>
      <c r="K304" s="29" t="s">
        <v>121</v>
      </c>
      <c r="L304" s="81">
        <v>2532</v>
      </c>
      <c r="M304" s="82">
        <v>0</v>
      </c>
      <c r="N304" s="82">
        <f t="shared" si="11"/>
        <v>2532</v>
      </c>
      <c r="O304" s="87"/>
    </row>
    <row r="305" spans="1:15" ht="34.5" customHeight="1">
      <c r="A305" s="36" t="s">
        <v>812</v>
      </c>
      <c r="B305" s="45">
        <v>289</v>
      </c>
      <c r="C305" s="29" t="s">
        <v>549</v>
      </c>
      <c r="D305" s="29" t="s">
        <v>696</v>
      </c>
      <c r="E305" s="29" t="s">
        <v>670</v>
      </c>
      <c r="F305" s="30" t="s">
        <v>948</v>
      </c>
      <c r="G305" s="38" t="s">
        <v>78</v>
      </c>
      <c r="H305" s="29" t="s">
        <v>82</v>
      </c>
      <c r="I305" s="29" t="s">
        <v>1183</v>
      </c>
      <c r="J305" s="29" t="s">
        <v>983</v>
      </c>
      <c r="K305" s="29" t="s">
        <v>122</v>
      </c>
      <c r="L305" s="81">
        <v>3320</v>
      </c>
      <c r="M305" s="82">
        <v>1085</v>
      </c>
      <c r="N305" s="82">
        <f t="shared" si="11"/>
        <v>4405</v>
      </c>
      <c r="O305" s="87"/>
    </row>
    <row r="306" spans="1:15" ht="34.5" customHeight="1">
      <c r="A306" s="36" t="s">
        <v>812</v>
      </c>
      <c r="B306" s="45">
        <v>290</v>
      </c>
      <c r="C306" s="29" t="s">
        <v>549</v>
      </c>
      <c r="D306" s="29" t="s">
        <v>696</v>
      </c>
      <c r="E306" s="29" t="s">
        <v>670</v>
      </c>
      <c r="F306" s="30" t="s">
        <v>948</v>
      </c>
      <c r="G306" s="38" t="s">
        <v>78</v>
      </c>
      <c r="H306" s="29" t="s">
        <v>83</v>
      </c>
      <c r="I306" s="29" t="s">
        <v>1184</v>
      </c>
      <c r="J306" s="29" t="s">
        <v>983</v>
      </c>
      <c r="K306" s="29" t="s">
        <v>123</v>
      </c>
      <c r="L306" s="81">
        <v>2154</v>
      </c>
      <c r="M306" s="82">
        <v>1065</v>
      </c>
      <c r="N306" s="82">
        <f t="shared" si="11"/>
        <v>3219</v>
      </c>
      <c r="O306" s="87"/>
    </row>
    <row r="307" spans="1:15" ht="34.5" customHeight="1">
      <c r="A307" s="36" t="s">
        <v>812</v>
      </c>
      <c r="B307" s="45">
        <v>291</v>
      </c>
      <c r="C307" s="29" t="s">
        <v>548</v>
      </c>
      <c r="D307" s="29" t="s">
        <v>949</v>
      </c>
      <c r="E307" s="29" t="s">
        <v>670</v>
      </c>
      <c r="F307" s="30" t="s">
        <v>950</v>
      </c>
      <c r="G307" s="38" t="s">
        <v>638</v>
      </c>
      <c r="H307" s="29" t="s">
        <v>84</v>
      </c>
      <c r="I307" s="29" t="s">
        <v>1022</v>
      </c>
      <c r="J307" s="29" t="s">
        <v>983</v>
      </c>
      <c r="K307" s="29" t="s">
        <v>124</v>
      </c>
      <c r="L307" s="81">
        <v>4378.62</v>
      </c>
      <c r="M307" s="82">
        <v>0</v>
      </c>
      <c r="N307" s="82">
        <f t="shared" si="11"/>
        <v>4378.62</v>
      </c>
      <c r="O307" s="87"/>
    </row>
    <row r="308" spans="1:15" ht="34.5" customHeight="1">
      <c r="A308" s="36" t="s">
        <v>812</v>
      </c>
      <c r="B308" s="45">
        <v>292</v>
      </c>
      <c r="C308" s="29" t="s">
        <v>548</v>
      </c>
      <c r="D308" s="29" t="s">
        <v>949</v>
      </c>
      <c r="E308" s="29" t="s">
        <v>670</v>
      </c>
      <c r="F308" s="30" t="s">
        <v>950</v>
      </c>
      <c r="G308" s="38" t="s">
        <v>638</v>
      </c>
      <c r="H308" s="29" t="s">
        <v>1318</v>
      </c>
      <c r="I308" s="29" t="s">
        <v>1185</v>
      </c>
      <c r="J308" s="29" t="s">
        <v>983</v>
      </c>
      <c r="K308" s="29" t="s">
        <v>124</v>
      </c>
      <c r="L308" s="81">
        <v>4728.68</v>
      </c>
      <c r="M308" s="82">
        <v>0</v>
      </c>
      <c r="N308" s="82">
        <f t="shared" si="11"/>
        <v>4728.68</v>
      </c>
      <c r="O308" s="87"/>
    </row>
    <row r="309" spans="1:15" ht="34.5" customHeight="1">
      <c r="A309" s="36" t="s">
        <v>812</v>
      </c>
      <c r="B309" s="45">
        <v>293</v>
      </c>
      <c r="C309" s="29" t="s">
        <v>547</v>
      </c>
      <c r="D309" s="29" t="s">
        <v>951</v>
      </c>
      <c r="E309" s="29" t="s">
        <v>670</v>
      </c>
      <c r="F309" s="30" t="s">
        <v>683</v>
      </c>
      <c r="G309" s="38" t="s">
        <v>638</v>
      </c>
      <c r="H309" s="29" t="s">
        <v>85</v>
      </c>
      <c r="I309" s="29" t="s">
        <v>1025</v>
      </c>
      <c r="J309" s="29" t="s">
        <v>983</v>
      </c>
      <c r="K309" s="29" t="s">
        <v>125</v>
      </c>
      <c r="L309" s="81">
        <v>5715</v>
      </c>
      <c r="M309" s="82">
        <v>0</v>
      </c>
      <c r="N309" s="82">
        <f t="shared" si="11"/>
        <v>5715</v>
      </c>
      <c r="O309" s="87"/>
    </row>
    <row r="310" spans="1:15" ht="34.5" customHeight="1">
      <c r="A310" s="36" t="s">
        <v>812</v>
      </c>
      <c r="B310" s="45">
        <v>294</v>
      </c>
      <c r="C310" s="29" t="s">
        <v>1157</v>
      </c>
      <c r="D310" s="29" t="s">
        <v>952</v>
      </c>
      <c r="E310" s="29" t="s">
        <v>670</v>
      </c>
      <c r="F310" s="30" t="s">
        <v>953</v>
      </c>
      <c r="G310" s="38" t="s">
        <v>78</v>
      </c>
      <c r="H310" s="29" t="s">
        <v>86</v>
      </c>
      <c r="I310" s="29" t="s">
        <v>247</v>
      </c>
      <c r="J310" s="29" t="s">
        <v>1026</v>
      </c>
      <c r="K310" s="29" t="s">
        <v>126</v>
      </c>
      <c r="L310" s="81">
        <v>1578</v>
      </c>
      <c r="M310" s="82">
        <v>0</v>
      </c>
      <c r="N310" s="82">
        <f t="shared" si="11"/>
        <v>1578</v>
      </c>
      <c r="O310" s="87"/>
    </row>
    <row r="311" spans="1:15" ht="34.5" customHeight="1">
      <c r="A311" s="36" t="s">
        <v>812</v>
      </c>
      <c r="B311" s="45">
        <v>295</v>
      </c>
      <c r="C311" s="29" t="s">
        <v>1157</v>
      </c>
      <c r="D311" s="29" t="s">
        <v>952</v>
      </c>
      <c r="E311" s="29" t="s">
        <v>670</v>
      </c>
      <c r="F311" s="30" t="s">
        <v>953</v>
      </c>
      <c r="G311" s="38" t="s">
        <v>78</v>
      </c>
      <c r="H311" s="29" t="s">
        <v>87</v>
      </c>
      <c r="I311" s="29" t="s">
        <v>1027</v>
      </c>
      <c r="J311" s="29" t="s">
        <v>1026</v>
      </c>
      <c r="K311" s="29" t="s">
        <v>127</v>
      </c>
      <c r="L311" s="81">
        <v>847</v>
      </c>
      <c r="M311" s="82">
        <v>0</v>
      </c>
      <c r="N311" s="82">
        <f t="shared" si="11"/>
        <v>847</v>
      </c>
      <c r="O311" s="87"/>
    </row>
    <row r="312" spans="1:15" ht="34.5" customHeight="1">
      <c r="A312" s="36" t="s">
        <v>812</v>
      </c>
      <c r="B312" s="45">
        <v>296</v>
      </c>
      <c r="C312" s="29" t="s">
        <v>1157</v>
      </c>
      <c r="D312" s="29" t="s">
        <v>952</v>
      </c>
      <c r="E312" s="29" t="s">
        <v>670</v>
      </c>
      <c r="F312" s="30" t="s">
        <v>953</v>
      </c>
      <c r="G312" s="38" t="s">
        <v>78</v>
      </c>
      <c r="H312" s="29" t="s">
        <v>88</v>
      </c>
      <c r="I312" s="29" t="s">
        <v>1023</v>
      </c>
      <c r="J312" s="29" t="s">
        <v>1026</v>
      </c>
      <c r="K312" s="29" t="s">
        <v>128</v>
      </c>
      <c r="L312" s="81">
        <v>4854</v>
      </c>
      <c r="M312" s="82">
        <v>0</v>
      </c>
      <c r="N312" s="82">
        <f t="shared" si="11"/>
        <v>4854</v>
      </c>
      <c r="O312" s="87"/>
    </row>
    <row r="313" spans="1:15" ht="34.5" customHeight="1">
      <c r="A313" s="36" t="s">
        <v>812</v>
      </c>
      <c r="B313" s="45">
        <v>297</v>
      </c>
      <c r="C313" s="29" t="s">
        <v>552</v>
      </c>
      <c r="D313" s="29" t="s">
        <v>1021</v>
      </c>
      <c r="E313" s="29" t="s">
        <v>380</v>
      </c>
      <c r="F313" s="30" t="s">
        <v>1320</v>
      </c>
      <c r="G313" s="38" t="s">
        <v>78</v>
      </c>
      <c r="H313" s="29" t="s">
        <v>78</v>
      </c>
      <c r="I313" s="29" t="s">
        <v>1021</v>
      </c>
      <c r="J313" s="29" t="s">
        <v>1177</v>
      </c>
      <c r="K313" s="29" t="s">
        <v>117</v>
      </c>
      <c r="L313" s="81">
        <v>1683</v>
      </c>
      <c r="M313" s="82">
        <v>0</v>
      </c>
      <c r="N313" s="82">
        <f t="shared" si="11"/>
        <v>1683</v>
      </c>
      <c r="O313" s="87"/>
    </row>
    <row r="314" spans="1:15" ht="34.5" customHeight="1">
      <c r="A314" s="36" t="s">
        <v>812</v>
      </c>
      <c r="B314" s="45">
        <v>298</v>
      </c>
      <c r="C314" s="29" t="s">
        <v>552</v>
      </c>
      <c r="D314" s="29" t="s">
        <v>1021</v>
      </c>
      <c r="E314" s="29" t="s">
        <v>380</v>
      </c>
      <c r="F314" s="30" t="s">
        <v>1320</v>
      </c>
      <c r="G314" s="38" t="s">
        <v>78</v>
      </c>
      <c r="H314" s="29" t="s">
        <v>970</v>
      </c>
      <c r="I314" s="29" t="s">
        <v>1179</v>
      </c>
      <c r="J314" s="29" t="s">
        <v>1178</v>
      </c>
      <c r="K314" s="29" t="s">
        <v>118</v>
      </c>
      <c r="L314" s="81">
        <v>740</v>
      </c>
      <c r="M314" s="82">
        <v>0</v>
      </c>
      <c r="N314" s="82">
        <f t="shared" si="11"/>
        <v>740</v>
      </c>
      <c r="O314" s="87"/>
    </row>
    <row r="315" spans="1:15" ht="34.5" customHeight="1">
      <c r="A315" s="36" t="s">
        <v>812</v>
      </c>
      <c r="B315" s="45">
        <v>299</v>
      </c>
      <c r="C315" s="29" t="s">
        <v>773</v>
      </c>
      <c r="D315" s="29" t="s">
        <v>1198</v>
      </c>
      <c r="E315" s="29" t="s">
        <v>690</v>
      </c>
      <c r="F315" s="30" t="s">
        <v>691</v>
      </c>
      <c r="G315" s="38" t="s">
        <v>767</v>
      </c>
      <c r="H315" s="29" t="s">
        <v>1744</v>
      </c>
      <c r="I315" s="29" t="s">
        <v>1018</v>
      </c>
      <c r="J315" s="29" t="s">
        <v>1175</v>
      </c>
      <c r="K315" s="29" t="s">
        <v>114</v>
      </c>
      <c r="L315" s="81">
        <v>194</v>
      </c>
      <c r="M315" s="82">
        <v>0</v>
      </c>
      <c r="N315" s="82">
        <f t="shared" si="11"/>
        <v>194</v>
      </c>
      <c r="O315" s="87"/>
    </row>
    <row r="316" spans="1:15" ht="34.5" customHeight="1">
      <c r="A316" s="36" t="s">
        <v>812</v>
      </c>
      <c r="B316" s="45">
        <v>300</v>
      </c>
      <c r="C316" s="29" t="s">
        <v>781</v>
      </c>
      <c r="D316" s="29" t="s">
        <v>301</v>
      </c>
      <c r="E316" s="29" t="s">
        <v>672</v>
      </c>
      <c r="F316" s="30" t="s">
        <v>673</v>
      </c>
      <c r="G316" s="38" t="s">
        <v>78</v>
      </c>
      <c r="H316" s="29" t="s">
        <v>1072</v>
      </c>
      <c r="I316" s="29" t="s">
        <v>301</v>
      </c>
      <c r="J316" s="29" t="s">
        <v>984</v>
      </c>
      <c r="K316" s="29" t="s">
        <v>93</v>
      </c>
      <c r="L316" s="81">
        <v>1970</v>
      </c>
      <c r="M316" s="82">
        <v>0</v>
      </c>
      <c r="N316" s="82">
        <f t="shared" si="11"/>
        <v>1970</v>
      </c>
      <c r="O316" s="87"/>
    </row>
    <row r="317" spans="1:15" ht="34.5" customHeight="1">
      <c r="A317" s="36" t="s">
        <v>812</v>
      </c>
      <c r="B317" s="45">
        <v>301</v>
      </c>
      <c r="C317" s="29" t="s">
        <v>781</v>
      </c>
      <c r="D317" s="29" t="s">
        <v>301</v>
      </c>
      <c r="E317" s="29" t="s">
        <v>672</v>
      </c>
      <c r="F317" s="30" t="s">
        <v>673</v>
      </c>
      <c r="G317" s="38" t="s">
        <v>78</v>
      </c>
      <c r="H317" s="29" t="s">
        <v>1300</v>
      </c>
      <c r="I317" s="29" t="s">
        <v>302</v>
      </c>
      <c r="J317" s="29" t="s">
        <v>984</v>
      </c>
      <c r="K317" s="29" t="s">
        <v>94</v>
      </c>
      <c r="L317" s="81">
        <v>950</v>
      </c>
      <c r="M317" s="82">
        <v>0</v>
      </c>
      <c r="N317" s="82">
        <f t="shared" si="11"/>
        <v>950</v>
      </c>
      <c r="O317" s="87"/>
    </row>
    <row r="318" spans="1:15" ht="34.5" customHeight="1">
      <c r="A318" s="36" t="s">
        <v>812</v>
      </c>
      <c r="B318" s="45">
        <v>302</v>
      </c>
      <c r="C318" s="29" t="s">
        <v>781</v>
      </c>
      <c r="D318" s="29" t="s">
        <v>301</v>
      </c>
      <c r="E318" s="29" t="s">
        <v>672</v>
      </c>
      <c r="F318" s="30" t="s">
        <v>673</v>
      </c>
      <c r="G318" s="38" t="s">
        <v>767</v>
      </c>
      <c r="H318" s="29" t="s">
        <v>1476</v>
      </c>
      <c r="I318" s="29" t="s">
        <v>303</v>
      </c>
      <c r="J318" s="29" t="s">
        <v>984</v>
      </c>
      <c r="K318" s="29" t="s">
        <v>95</v>
      </c>
      <c r="L318" s="81">
        <v>3200</v>
      </c>
      <c r="M318" s="82">
        <v>0</v>
      </c>
      <c r="N318" s="82">
        <f t="shared" si="11"/>
        <v>3200</v>
      </c>
      <c r="O318" s="87"/>
    </row>
    <row r="319" spans="1:15" ht="34.5" customHeight="1">
      <c r="A319" s="36" t="s">
        <v>812</v>
      </c>
      <c r="B319" s="45">
        <v>303</v>
      </c>
      <c r="C319" s="29" t="s">
        <v>784</v>
      </c>
      <c r="D319" s="29" t="s">
        <v>666</v>
      </c>
      <c r="E319" s="29" t="s">
        <v>667</v>
      </c>
      <c r="F319" s="30" t="s">
        <v>668</v>
      </c>
      <c r="G319" s="38" t="s">
        <v>78</v>
      </c>
      <c r="H319" s="29" t="s">
        <v>333</v>
      </c>
      <c r="I319" s="29" t="s">
        <v>237</v>
      </c>
      <c r="J319" s="29" t="s">
        <v>982</v>
      </c>
      <c r="K319" s="29" t="s">
        <v>90</v>
      </c>
      <c r="L319" s="81">
        <v>2233</v>
      </c>
      <c r="M319" s="82">
        <v>0</v>
      </c>
      <c r="N319" s="82">
        <f t="shared" si="11"/>
        <v>2233</v>
      </c>
      <c r="O319" s="87"/>
    </row>
    <row r="320" spans="1:15" ht="34.5" customHeight="1">
      <c r="A320" s="46"/>
      <c r="B320" s="40"/>
      <c r="C320" s="47"/>
      <c r="D320" s="47"/>
      <c r="E320" s="47"/>
      <c r="F320" s="47"/>
      <c r="G320" s="47"/>
      <c r="H320" s="45">
        <f>COUNTIF(H278:H319,"&lt;&gt;")</f>
        <v>42</v>
      </c>
      <c r="I320" s="45">
        <f>COUNTIF(I278:I319,"&lt;&gt;")</f>
        <v>42</v>
      </c>
      <c r="J320" s="45">
        <f>COUNTIF(J278:J319,"&lt;&gt;")</f>
        <v>42</v>
      </c>
      <c r="K320" s="45">
        <f>COUNTIF(K278:K319,"&lt;&gt;")</f>
        <v>42</v>
      </c>
      <c r="L320" s="79">
        <f>SUM(L278:L319)</f>
        <v>88468.97</v>
      </c>
      <c r="M320" s="99">
        <f>SUM(M278:M319)</f>
        <v>6793.4</v>
      </c>
      <c r="N320" s="79">
        <f>SUM(N278:N319)</f>
        <v>95262.37</v>
      </c>
      <c r="O320" s="91">
        <f>SUM(O278:O319)</f>
        <v>3640</v>
      </c>
    </row>
    <row r="321" spans="1:15" ht="34.5" customHeight="1">
      <c r="A321" s="35"/>
      <c r="B321" s="47"/>
      <c r="C321" s="36" t="s">
        <v>813</v>
      </c>
      <c r="D321" s="40"/>
      <c r="E321" s="40"/>
      <c r="F321" s="41"/>
      <c r="G321" s="41"/>
      <c r="H321" s="40"/>
      <c r="I321" s="40"/>
      <c r="J321" s="40"/>
      <c r="K321" s="41"/>
      <c r="L321" s="78"/>
      <c r="M321" s="85"/>
      <c r="N321" s="78"/>
      <c r="O321" s="90"/>
    </row>
    <row r="322" spans="1:15" ht="34.5" customHeight="1">
      <c r="A322" s="36" t="s">
        <v>813</v>
      </c>
      <c r="B322" s="45">
        <v>304</v>
      </c>
      <c r="C322" s="29" t="s">
        <v>1393</v>
      </c>
      <c r="D322" s="29" t="s">
        <v>357</v>
      </c>
      <c r="E322" s="29" t="s">
        <v>358</v>
      </c>
      <c r="F322" s="30" t="s">
        <v>359</v>
      </c>
      <c r="G322" s="38" t="s">
        <v>767</v>
      </c>
      <c r="H322" s="29" t="s">
        <v>1062</v>
      </c>
      <c r="I322" s="29" t="s">
        <v>1186</v>
      </c>
      <c r="J322" s="29" t="s">
        <v>1028</v>
      </c>
      <c r="K322" s="30" t="s">
        <v>33</v>
      </c>
      <c r="L322" s="75">
        <v>293</v>
      </c>
      <c r="M322" s="75">
        <v>0</v>
      </c>
      <c r="N322" s="75">
        <f aca="true" t="shared" si="12" ref="N322:N327">L322+M322</f>
        <v>293</v>
      </c>
      <c r="O322" s="87"/>
    </row>
    <row r="323" spans="1:15" ht="34.5" customHeight="1">
      <c r="A323" s="36" t="s">
        <v>813</v>
      </c>
      <c r="B323" s="45">
        <v>305</v>
      </c>
      <c r="C323" s="29" t="s">
        <v>1393</v>
      </c>
      <c r="D323" s="29" t="s">
        <v>357</v>
      </c>
      <c r="E323" s="29" t="s">
        <v>358</v>
      </c>
      <c r="F323" s="30" t="s">
        <v>359</v>
      </c>
      <c r="G323" s="38" t="s">
        <v>78</v>
      </c>
      <c r="H323" s="29" t="s">
        <v>1063</v>
      </c>
      <c r="I323" s="29" t="s">
        <v>1187</v>
      </c>
      <c r="J323" s="29" t="s">
        <v>1028</v>
      </c>
      <c r="K323" s="30" t="s">
        <v>34</v>
      </c>
      <c r="L323" s="75">
        <v>1073</v>
      </c>
      <c r="M323" s="75">
        <v>0</v>
      </c>
      <c r="N323" s="75">
        <f t="shared" si="12"/>
        <v>1073</v>
      </c>
      <c r="O323" s="87"/>
    </row>
    <row r="324" spans="1:15" ht="34.5" customHeight="1">
      <c r="A324" s="36" t="s">
        <v>813</v>
      </c>
      <c r="B324" s="45">
        <v>306</v>
      </c>
      <c r="C324" s="29" t="s">
        <v>1393</v>
      </c>
      <c r="D324" s="29" t="s">
        <v>357</v>
      </c>
      <c r="E324" s="29" t="s">
        <v>358</v>
      </c>
      <c r="F324" s="30" t="s">
        <v>359</v>
      </c>
      <c r="G324" s="38" t="s">
        <v>78</v>
      </c>
      <c r="H324" s="29" t="s">
        <v>1063</v>
      </c>
      <c r="I324" s="29" t="s">
        <v>1188</v>
      </c>
      <c r="J324" s="29" t="s">
        <v>1028</v>
      </c>
      <c r="K324" s="30" t="s">
        <v>35</v>
      </c>
      <c r="L324" s="75">
        <v>683</v>
      </c>
      <c r="M324" s="75">
        <v>0</v>
      </c>
      <c r="N324" s="75">
        <f t="shared" si="12"/>
        <v>683</v>
      </c>
      <c r="O324" s="87"/>
    </row>
    <row r="325" spans="1:15" ht="34.5" customHeight="1">
      <c r="A325" s="36" t="s">
        <v>813</v>
      </c>
      <c r="B325" s="45">
        <v>307</v>
      </c>
      <c r="C325" s="29" t="s">
        <v>1393</v>
      </c>
      <c r="D325" s="29" t="s">
        <v>357</v>
      </c>
      <c r="E325" s="29" t="s">
        <v>358</v>
      </c>
      <c r="F325" s="30" t="s">
        <v>359</v>
      </c>
      <c r="G325" s="38" t="s">
        <v>78</v>
      </c>
      <c r="H325" s="29" t="s">
        <v>970</v>
      </c>
      <c r="I325" s="29" t="s">
        <v>1189</v>
      </c>
      <c r="J325" s="29" t="s">
        <v>1028</v>
      </c>
      <c r="K325" s="30" t="s">
        <v>36</v>
      </c>
      <c r="L325" s="75">
        <v>436</v>
      </c>
      <c r="M325" s="75">
        <v>0</v>
      </c>
      <c r="N325" s="75">
        <f t="shared" si="12"/>
        <v>436</v>
      </c>
      <c r="O325" s="87"/>
    </row>
    <row r="326" spans="1:15" ht="34.5" customHeight="1">
      <c r="A326" s="36" t="s">
        <v>813</v>
      </c>
      <c r="B326" s="45">
        <v>308</v>
      </c>
      <c r="C326" s="29" t="s">
        <v>1394</v>
      </c>
      <c r="D326" s="29" t="s">
        <v>360</v>
      </c>
      <c r="E326" s="29" t="s">
        <v>1267</v>
      </c>
      <c r="F326" s="30" t="s">
        <v>361</v>
      </c>
      <c r="G326" s="38" t="s">
        <v>78</v>
      </c>
      <c r="H326" s="29" t="s">
        <v>1063</v>
      </c>
      <c r="I326" s="29" t="s">
        <v>1190</v>
      </c>
      <c r="J326" s="29" t="s">
        <v>1266</v>
      </c>
      <c r="K326" s="30" t="s">
        <v>37</v>
      </c>
      <c r="L326" s="75">
        <v>2076</v>
      </c>
      <c r="M326" s="75">
        <v>0</v>
      </c>
      <c r="N326" s="75">
        <f t="shared" si="12"/>
        <v>2076</v>
      </c>
      <c r="O326" s="87"/>
    </row>
    <row r="327" spans="1:15" ht="34.5" customHeight="1">
      <c r="A327" s="36" t="s">
        <v>813</v>
      </c>
      <c r="B327" s="45">
        <v>309</v>
      </c>
      <c r="C327" s="29" t="s">
        <v>1394</v>
      </c>
      <c r="D327" s="29" t="s">
        <v>360</v>
      </c>
      <c r="E327" s="29" t="s">
        <v>1267</v>
      </c>
      <c r="F327" s="30" t="s">
        <v>361</v>
      </c>
      <c r="G327" s="38" t="s">
        <v>78</v>
      </c>
      <c r="H327" s="29" t="s">
        <v>1063</v>
      </c>
      <c r="I327" s="29" t="s">
        <v>1191</v>
      </c>
      <c r="J327" s="29" t="s">
        <v>1267</v>
      </c>
      <c r="K327" s="30" t="s">
        <v>38</v>
      </c>
      <c r="L327" s="75">
        <v>1500</v>
      </c>
      <c r="M327" s="75">
        <v>0</v>
      </c>
      <c r="N327" s="75">
        <f t="shared" si="12"/>
        <v>1500</v>
      </c>
      <c r="O327" s="87"/>
    </row>
    <row r="328" spans="1:15" ht="34.5" customHeight="1">
      <c r="A328" s="46"/>
      <c r="B328" s="40"/>
      <c r="C328" s="47"/>
      <c r="D328" s="47"/>
      <c r="E328" s="47"/>
      <c r="F328" s="47"/>
      <c r="G328" s="47"/>
      <c r="H328" s="45">
        <f>COUNTIF(H322:H327,"&lt;&gt;")</f>
        <v>6</v>
      </c>
      <c r="I328" s="45">
        <f>COUNTIF(I322:I327,"&lt;&gt;")</f>
        <v>6</v>
      </c>
      <c r="J328" s="45">
        <f>COUNTIF(J322:J327,"&lt;&gt;")</f>
        <v>6</v>
      </c>
      <c r="K328" s="45">
        <f>COUNTIF(K322:K327,"&lt;&gt;")</f>
        <v>6</v>
      </c>
      <c r="L328" s="76">
        <f>SUM(L322:L327)</f>
        <v>6061</v>
      </c>
      <c r="M328" s="76">
        <f>SUM(M322:M327)</f>
        <v>0</v>
      </c>
      <c r="N328" s="76">
        <f>SUM(N322:N327)</f>
        <v>6061</v>
      </c>
      <c r="O328" s="88">
        <f>SUM(O322:O327)</f>
        <v>0</v>
      </c>
    </row>
    <row r="329" spans="1:15" ht="34.5" customHeight="1">
      <c r="A329" s="35"/>
      <c r="B329" s="47"/>
      <c r="C329" s="36" t="s">
        <v>814</v>
      </c>
      <c r="D329" s="40"/>
      <c r="E329" s="40"/>
      <c r="F329" s="41"/>
      <c r="G329" s="41"/>
      <c r="H329" s="40"/>
      <c r="I329" s="40"/>
      <c r="J329" s="40"/>
      <c r="K329" s="41"/>
      <c r="L329" s="78"/>
      <c r="M329" s="85"/>
      <c r="N329" s="78"/>
      <c r="O329" s="90"/>
    </row>
    <row r="330" spans="1:15" ht="34.5" customHeight="1">
      <c r="A330" s="36" t="s">
        <v>814</v>
      </c>
      <c r="B330" s="45">
        <v>310</v>
      </c>
      <c r="C330" s="29" t="s">
        <v>763</v>
      </c>
      <c r="D330" s="29" t="s">
        <v>729</v>
      </c>
      <c r="E330" s="29" t="s">
        <v>507</v>
      </c>
      <c r="F330" s="30" t="s">
        <v>466</v>
      </c>
      <c r="G330" s="38" t="s">
        <v>78</v>
      </c>
      <c r="H330" s="29" t="s">
        <v>970</v>
      </c>
      <c r="I330" s="29" t="s">
        <v>729</v>
      </c>
      <c r="J330" s="29" t="s">
        <v>507</v>
      </c>
      <c r="K330" s="30" t="s">
        <v>76</v>
      </c>
      <c r="L330" s="75">
        <v>2425</v>
      </c>
      <c r="M330" s="75">
        <v>7455</v>
      </c>
      <c r="N330" s="75">
        <f aca="true" t="shared" si="13" ref="N330:N393">L330+M330</f>
        <v>9880</v>
      </c>
      <c r="O330" s="84"/>
    </row>
    <row r="331" spans="1:15" ht="34.5" customHeight="1">
      <c r="A331" s="36" t="s">
        <v>814</v>
      </c>
      <c r="B331" s="45">
        <v>311</v>
      </c>
      <c r="C331" s="29" t="s">
        <v>763</v>
      </c>
      <c r="D331" s="29" t="s">
        <v>729</v>
      </c>
      <c r="E331" s="29" t="s">
        <v>507</v>
      </c>
      <c r="F331" s="30" t="s">
        <v>466</v>
      </c>
      <c r="G331" s="38" t="s">
        <v>767</v>
      </c>
      <c r="H331" s="29" t="s">
        <v>767</v>
      </c>
      <c r="I331" s="29" t="s">
        <v>730</v>
      </c>
      <c r="J331" s="29" t="s">
        <v>507</v>
      </c>
      <c r="K331" s="30" t="s">
        <v>76</v>
      </c>
      <c r="L331" s="75">
        <v>3178</v>
      </c>
      <c r="M331" s="75">
        <v>4380</v>
      </c>
      <c r="N331" s="75">
        <f t="shared" si="13"/>
        <v>7558</v>
      </c>
      <c r="O331" s="84">
        <v>4005</v>
      </c>
    </row>
    <row r="332" spans="1:15" ht="34.5" customHeight="1">
      <c r="A332" s="36" t="s">
        <v>814</v>
      </c>
      <c r="B332" s="45">
        <v>312</v>
      </c>
      <c r="C332" s="29" t="s">
        <v>754</v>
      </c>
      <c r="D332" s="29" t="s">
        <v>904</v>
      </c>
      <c r="E332" s="29" t="s">
        <v>1322</v>
      </c>
      <c r="F332" s="30" t="s">
        <v>1323</v>
      </c>
      <c r="G332" s="38" t="s">
        <v>78</v>
      </c>
      <c r="H332" s="29" t="s">
        <v>970</v>
      </c>
      <c r="I332" s="29" t="s">
        <v>430</v>
      </c>
      <c r="J332" s="29" t="s">
        <v>393</v>
      </c>
      <c r="K332" s="30" t="s">
        <v>70</v>
      </c>
      <c r="L332" s="75">
        <v>690</v>
      </c>
      <c r="M332" s="75">
        <v>0</v>
      </c>
      <c r="N332" s="75">
        <f t="shared" si="13"/>
        <v>690</v>
      </c>
      <c r="O332" s="84"/>
    </row>
    <row r="333" spans="1:15" ht="34.5" customHeight="1">
      <c r="A333" s="36" t="s">
        <v>814</v>
      </c>
      <c r="B333" s="45">
        <v>313</v>
      </c>
      <c r="C333" s="29" t="s">
        <v>762</v>
      </c>
      <c r="D333" s="29" t="s">
        <v>464</v>
      </c>
      <c r="E333" s="29" t="s">
        <v>505</v>
      </c>
      <c r="F333" s="30" t="s">
        <v>465</v>
      </c>
      <c r="G333" s="38" t="s">
        <v>767</v>
      </c>
      <c r="H333" s="29" t="s">
        <v>767</v>
      </c>
      <c r="I333" s="29" t="s">
        <v>727</v>
      </c>
      <c r="J333" s="29" t="s">
        <v>506</v>
      </c>
      <c r="K333" s="30" t="s">
        <v>75</v>
      </c>
      <c r="L333" s="75">
        <v>130</v>
      </c>
      <c r="M333" s="75">
        <v>0</v>
      </c>
      <c r="N333" s="75">
        <f t="shared" si="13"/>
        <v>130</v>
      </c>
      <c r="O333" s="84"/>
    </row>
    <row r="334" spans="1:15" ht="34.5" customHeight="1">
      <c r="A334" s="36" t="s">
        <v>814</v>
      </c>
      <c r="B334" s="45">
        <v>314</v>
      </c>
      <c r="C334" s="29" t="s">
        <v>749</v>
      </c>
      <c r="D334" s="29" t="s">
        <v>440</v>
      </c>
      <c r="E334" s="29" t="s">
        <v>228</v>
      </c>
      <c r="F334" s="30" t="s">
        <v>441</v>
      </c>
      <c r="G334" s="38" t="s">
        <v>78</v>
      </c>
      <c r="H334" s="29" t="s">
        <v>970</v>
      </c>
      <c r="I334" s="29" t="s">
        <v>1192</v>
      </c>
      <c r="J334" s="29" t="s">
        <v>228</v>
      </c>
      <c r="K334" s="30" t="s">
        <v>47</v>
      </c>
      <c r="L334" s="75">
        <v>165</v>
      </c>
      <c r="M334" s="75">
        <v>0</v>
      </c>
      <c r="N334" s="75">
        <f t="shared" si="13"/>
        <v>165</v>
      </c>
      <c r="O334" s="84">
        <v>2345</v>
      </c>
    </row>
    <row r="335" spans="1:15" ht="34.5" customHeight="1">
      <c r="A335" s="36" t="s">
        <v>814</v>
      </c>
      <c r="B335" s="45">
        <v>315</v>
      </c>
      <c r="C335" s="29" t="s">
        <v>749</v>
      </c>
      <c r="D335" s="29" t="s">
        <v>440</v>
      </c>
      <c r="E335" s="29" t="s">
        <v>228</v>
      </c>
      <c r="F335" s="30" t="s">
        <v>441</v>
      </c>
      <c r="G335" s="38" t="s">
        <v>78</v>
      </c>
      <c r="H335" s="29" t="s">
        <v>970</v>
      </c>
      <c r="I335" s="29" t="s">
        <v>1193</v>
      </c>
      <c r="J335" s="29" t="s">
        <v>228</v>
      </c>
      <c r="K335" s="30" t="s">
        <v>47</v>
      </c>
      <c r="L335" s="75">
        <v>211</v>
      </c>
      <c r="M335" s="75">
        <v>0</v>
      </c>
      <c r="N335" s="75">
        <f t="shared" si="13"/>
        <v>211</v>
      </c>
      <c r="O335" s="84"/>
    </row>
    <row r="336" spans="1:15" ht="34.5" customHeight="1">
      <c r="A336" s="36" t="s">
        <v>814</v>
      </c>
      <c r="B336" s="45">
        <v>316</v>
      </c>
      <c r="C336" s="29" t="s">
        <v>751</v>
      </c>
      <c r="D336" s="29" t="s">
        <v>405</v>
      </c>
      <c r="E336" s="29" t="s">
        <v>404</v>
      </c>
      <c r="F336" s="30" t="s">
        <v>443</v>
      </c>
      <c r="G336" s="38" t="s">
        <v>78</v>
      </c>
      <c r="H336" s="29" t="s">
        <v>970</v>
      </c>
      <c r="I336" s="29" t="s">
        <v>1196</v>
      </c>
      <c r="J336" s="29" t="s">
        <v>406</v>
      </c>
      <c r="K336" s="30" t="s">
        <v>48</v>
      </c>
      <c r="L336" s="75">
        <v>1243</v>
      </c>
      <c r="M336" s="75">
        <v>0</v>
      </c>
      <c r="N336" s="75">
        <f t="shared" si="13"/>
        <v>1243</v>
      </c>
      <c r="O336" s="84"/>
    </row>
    <row r="337" spans="1:15" ht="34.5" customHeight="1">
      <c r="A337" s="36" t="s">
        <v>814</v>
      </c>
      <c r="B337" s="45">
        <v>317</v>
      </c>
      <c r="C337" s="29" t="s">
        <v>765</v>
      </c>
      <c r="D337" s="29" t="s">
        <v>468</v>
      </c>
      <c r="E337" s="29" t="s">
        <v>508</v>
      </c>
      <c r="F337" s="30" t="s">
        <v>469</v>
      </c>
      <c r="G337" s="38" t="s">
        <v>78</v>
      </c>
      <c r="H337" s="29" t="s">
        <v>1057</v>
      </c>
      <c r="I337" s="29" t="s">
        <v>732</v>
      </c>
      <c r="J337" s="29" t="s">
        <v>508</v>
      </c>
      <c r="K337" s="30" t="s">
        <v>51</v>
      </c>
      <c r="L337" s="75">
        <v>1011.36</v>
      </c>
      <c r="M337" s="75">
        <v>0</v>
      </c>
      <c r="N337" s="75">
        <f t="shared" si="13"/>
        <v>1011.36</v>
      </c>
      <c r="O337" s="84"/>
    </row>
    <row r="338" spans="1:15" ht="34.5" customHeight="1">
      <c r="A338" s="36" t="s">
        <v>814</v>
      </c>
      <c r="B338" s="45">
        <v>318</v>
      </c>
      <c r="C338" s="29" t="s">
        <v>765</v>
      </c>
      <c r="D338" s="29" t="s">
        <v>468</v>
      </c>
      <c r="E338" s="29" t="s">
        <v>508</v>
      </c>
      <c r="F338" s="30" t="s">
        <v>469</v>
      </c>
      <c r="G338" s="38" t="s">
        <v>78</v>
      </c>
      <c r="H338" s="29" t="s">
        <v>1047</v>
      </c>
      <c r="I338" s="29" t="s">
        <v>733</v>
      </c>
      <c r="J338" s="29" t="s">
        <v>508</v>
      </c>
      <c r="K338" s="30" t="s">
        <v>51</v>
      </c>
      <c r="L338" s="75">
        <v>1840</v>
      </c>
      <c r="M338" s="75">
        <v>0</v>
      </c>
      <c r="N338" s="75">
        <f t="shared" si="13"/>
        <v>1840</v>
      </c>
      <c r="O338" s="84"/>
    </row>
    <row r="339" spans="1:15" ht="34.5" customHeight="1">
      <c r="A339" s="36" t="s">
        <v>814</v>
      </c>
      <c r="B339" s="45">
        <v>319</v>
      </c>
      <c r="C339" s="29" t="s">
        <v>765</v>
      </c>
      <c r="D339" s="29" t="s">
        <v>468</v>
      </c>
      <c r="E339" s="29" t="s">
        <v>508</v>
      </c>
      <c r="F339" s="30" t="s">
        <v>469</v>
      </c>
      <c r="G339" s="38" t="s">
        <v>767</v>
      </c>
      <c r="H339" s="29" t="s">
        <v>767</v>
      </c>
      <c r="I339" s="29" t="s">
        <v>734</v>
      </c>
      <c r="J339" s="29" t="s">
        <v>508</v>
      </c>
      <c r="K339" s="30" t="s">
        <v>51</v>
      </c>
      <c r="L339" s="75">
        <v>1048.68</v>
      </c>
      <c r="M339" s="75">
        <v>0</v>
      </c>
      <c r="N339" s="75">
        <f t="shared" si="13"/>
        <v>1048.68</v>
      </c>
      <c r="O339" s="84">
        <v>1487</v>
      </c>
    </row>
    <row r="340" spans="1:15" ht="34.5" customHeight="1">
      <c r="A340" s="36" t="s">
        <v>814</v>
      </c>
      <c r="B340" s="45">
        <v>320</v>
      </c>
      <c r="C340" s="29" t="s">
        <v>757</v>
      </c>
      <c r="D340" s="29" t="s">
        <v>454</v>
      </c>
      <c r="E340" s="29" t="s">
        <v>397</v>
      </c>
      <c r="F340" s="30" t="s">
        <v>455</v>
      </c>
      <c r="G340" s="38" t="s">
        <v>78</v>
      </c>
      <c r="H340" s="29" t="s">
        <v>970</v>
      </c>
      <c r="I340" s="29" t="s">
        <v>398</v>
      </c>
      <c r="J340" s="29" t="s">
        <v>397</v>
      </c>
      <c r="K340" s="30" t="s">
        <v>60</v>
      </c>
      <c r="L340" s="74">
        <v>1061</v>
      </c>
      <c r="M340" s="74">
        <v>0</v>
      </c>
      <c r="N340" s="75">
        <f t="shared" si="13"/>
        <v>1061</v>
      </c>
      <c r="O340" s="84">
        <v>3525</v>
      </c>
    </row>
    <row r="341" spans="1:15" ht="34.5" customHeight="1">
      <c r="A341" s="36" t="s">
        <v>814</v>
      </c>
      <c r="B341" s="45">
        <v>321</v>
      </c>
      <c r="C341" s="29" t="s">
        <v>757</v>
      </c>
      <c r="D341" s="29" t="s">
        <v>454</v>
      </c>
      <c r="E341" s="29" t="s">
        <v>397</v>
      </c>
      <c r="F341" s="30" t="s">
        <v>455</v>
      </c>
      <c r="G341" s="38" t="s">
        <v>78</v>
      </c>
      <c r="H341" s="29" t="s">
        <v>970</v>
      </c>
      <c r="I341" s="29" t="s">
        <v>399</v>
      </c>
      <c r="J341" s="29" t="s">
        <v>397</v>
      </c>
      <c r="K341" s="30" t="s">
        <v>60</v>
      </c>
      <c r="L341" s="75">
        <v>1570</v>
      </c>
      <c r="M341" s="75">
        <v>0</v>
      </c>
      <c r="N341" s="75">
        <f t="shared" si="13"/>
        <v>1570</v>
      </c>
      <c r="O341" s="84"/>
    </row>
    <row r="342" spans="1:15" ht="34.5" customHeight="1">
      <c r="A342" s="36" t="s">
        <v>814</v>
      </c>
      <c r="B342" s="45">
        <v>322</v>
      </c>
      <c r="C342" s="29" t="s">
        <v>757</v>
      </c>
      <c r="D342" s="29" t="s">
        <v>454</v>
      </c>
      <c r="E342" s="29" t="s">
        <v>397</v>
      </c>
      <c r="F342" s="30" t="s">
        <v>455</v>
      </c>
      <c r="G342" s="38" t="s">
        <v>78</v>
      </c>
      <c r="H342" s="29" t="s">
        <v>970</v>
      </c>
      <c r="I342" s="29" t="s">
        <v>400</v>
      </c>
      <c r="J342" s="29" t="s">
        <v>397</v>
      </c>
      <c r="K342" s="30" t="s">
        <v>60</v>
      </c>
      <c r="L342" s="75">
        <v>845</v>
      </c>
      <c r="M342" s="75">
        <v>0</v>
      </c>
      <c r="N342" s="75">
        <f t="shared" si="13"/>
        <v>845</v>
      </c>
      <c r="O342" s="84"/>
    </row>
    <row r="343" spans="1:15" ht="34.5" customHeight="1">
      <c r="A343" s="36" t="s">
        <v>814</v>
      </c>
      <c r="B343" s="45">
        <v>323</v>
      </c>
      <c r="C343" s="29" t="s">
        <v>757</v>
      </c>
      <c r="D343" s="29" t="s">
        <v>454</v>
      </c>
      <c r="E343" s="29" t="s">
        <v>397</v>
      </c>
      <c r="F343" s="30" t="s">
        <v>455</v>
      </c>
      <c r="G343" s="38" t="s">
        <v>78</v>
      </c>
      <c r="H343" s="29" t="s">
        <v>970</v>
      </c>
      <c r="I343" s="29" t="s">
        <v>401</v>
      </c>
      <c r="J343" s="29" t="s">
        <v>397</v>
      </c>
      <c r="K343" s="30" t="s">
        <v>60</v>
      </c>
      <c r="L343" s="75">
        <v>657</v>
      </c>
      <c r="M343" s="75">
        <v>30</v>
      </c>
      <c r="N343" s="75">
        <f t="shared" si="13"/>
        <v>687</v>
      </c>
      <c r="O343" s="84"/>
    </row>
    <row r="344" spans="1:15" ht="34.5" customHeight="1">
      <c r="A344" s="36" t="s">
        <v>814</v>
      </c>
      <c r="B344" s="45">
        <v>324</v>
      </c>
      <c r="C344" s="29" t="s">
        <v>757</v>
      </c>
      <c r="D344" s="29" t="s">
        <v>454</v>
      </c>
      <c r="E344" s="29" t="s">
        <v>397</v>
      </c>
      <c r="F344" s="30" t="s">
        <v>455</v>
      </c>
      <c r="G344" s="38" t="s">
        <v>767</v>
      </c>
      <c r="H344" s="29" t="s">
        <v>767</v>
      </c>
      <c r="I344" s="29" t="s">
        <v>402</v>
      </c>
      <c r="J344" s="29" t="s">
        <v>397</v>
      </c>
      <c r="K344" s="30" t="s">
        <v>60</v>
      </c>
      <c r="L344" s="75">
        <v>894</v>
      </c>
      <c r="M344" s="75">
        <v>0</v>
      </c>
      <c r="N344" s="75">
        <f t="shared" si="13"/>
        <v>894</v>
      </c>
      <c r="O344" s="84"/>
    </row>
    <row r="345" spans="1:15" ht="34.5" customHeight="1">
      <c r="A345" s="36" t="s">
        <v>814</v>
      </c>
      <c r="B345" s="45">
        <v>325</v>
      </c>
      <c r="C345" s="29" t="s">
        <v>757</v>
      </c>
      <c r="D345" s="29" t="s">
        <v>454</v>
      </c>
      <c r="E345" s="29" t="s">
        <v>397</v>
      </c>
      <c r="F345" s="30" t="s">
        <v>455</v>
      </c>
      <c r="G345" s="38" t="s">
        <v>767</v>
      </c>
      <c r="H345" s="29" t="s">
        <v>767</v>
      </c>
      <c r="I345" s="29" t="s">
        <v>403</v>
      </c>
      <c r="J345" s="29" t="s">
        <v>397</v>
      </c>
      <c r="K345" s="30" t="s">
        <v>60</v>
      </c>
      <c r="L345" s="75">
        <v>283</v>
      </c>
      <c r="M345" s="75">
        <v>17</v>
      </c>
      <c r="N345" s="75">
        <f t="shared" si="13"/>
        <v>300</v>
      </c>
      <c r="O345" s="84"/>
    </row>
    <row r="346" spans="1:15" ht="34.5" customHeight="1">
      <c r="A346" s="36" t="s">
        <v>814</v>
      </c>
      <c r="B346" s="45">
        <v>326</v>
      </c>
      <c r="C346" s="29" t="s">
        <v>757</v>
      </c>
      <c r="D346" s="29" t="s">
        <v>454</v>
      </c>
      <c r="E346" s="29" t="s">
        <v>397</v>
      </c>
      <c r="F346" s="30" t="s">
        <v>455</v>
      </c>
      <c r="G346" s="38" t="s">
        <v>767</v>
      </c>
      <c r="H346" s="29" t="s">
        <v>767</v>
      </c>
      <c r="I346" s="29" t="s">
        <v>431</v>
      </c>
      <c r="J346" s="29" t="s">
        <v>397</v>
      </c>
      <c r="K346" s="30" t="s">
        <v>60</v>
      </c>
      <c r="L346" s="75">
        <v>403</v>
      </c>
      <c r="M346" s="75">
        <v>0</v>
      </c>
      <c r="N346" s="75">
        <f t="shared" si="13"/>
        <v>403</v>
      </c>
      <c r="O346" s="84"/>
    </row>
    <row r="347" spans="1:15" ht="34.5" customHeight="1">
      <c r="A347" s="36" t="s">
        <v>814</v>
      </c>
      <c r="B347" s="45">
        <v>327</v>
      </c>
      <c r="C347" s="29" t="s">
        <v>757</v>
      </c>
      <c r="D347" s="29" t="s">
        <v>454</v>
      </c>
      <c r="E347" s="29" t="s">
        <v>397</v>
      </c>
      <c r="F347" s="30" t="s">
        <v>455</v>
      </c>
      <c r="G347" s="38" t="s">
        <v>767</v>
      </c>
      <c r="H347" s="29" t="s">
        <v>767</v>
      </c>
      <c r="I347" s="29" t="s">
        <v>432</v>
      </c>
      <c r="J347" s="29" t="s">
        <v>397</v>
      </c>
      <c r="K347" s="30" t="s">
        <v>60</v>
      </c>
      <c r="L347" s="75">
        <v>787</v>
      </c>
      <c r="M347" s="75">
        <v>0</v>
      </c>
      <c r="N347" s="75">
        <f t="shared" si="13"/>
        <v>787</v>
      </c>
      <c r="O347" s="84"/>
    </row>
    <row r="348" spans="1:15" ht="34.5" customHeight="1">
      <c r="A348" s="36" t="s">
        <v>814</v>
      </c>
      <c r="B348" s="45">
        <v>328</v>
      </c>
      <c r="C348" s="29" t="s">
        <v>757</v>
      </c>
      <c r="D348" s="29" t="s">
        <v>454</v>
      </c>
      <c r="E348" s="29" t="s">
        <v>397</v>
      </c>
      <c r="F348" s="30" t="s">
        <v>455</v>
      </c>
      <c r="G348" s="38" t="s">
        <v>767</v>
      </c>
      <c r="H348" s="29" t="s">
        <v>767</v>
      </c>
      <c r="I348" s="29" t="s">
        <v>433</v>
      </c>
      <c r="J348" s="29" t="s">
        <v>397</v>
      </c>
      <c r="K348" s="30" t="s">
        <v>60</v>
      </c>
      <c r="L348" s="75">
        <v>653</v>
      </c>
      <c r="M348" s="75">
        <v>0</v>
      </c>
      <c r="N348" s="75">
        <f t="shared" si="13"/>
        <v>653</v>
      </c>
      <c r="O348" s="84"/>
    </row>
    <row r="349" spans="1:15" ht="34.5" customHeight="1">
      <c r="A349" s="36" t="s">
        <v>814</v>
      </c>
      <c r="B349" s="45">
        <v>329</v>
      </c>
      <c r="C349" s="29" t="s">
        <v>758</v>
      </c>
      <c r="D349" s="29" t="s">
        <v>456</v>
      </c>
      <c r="E349" s="29" t="s">
        <v>434</v>
      </c>
      <c r="F349" s="30" t="s">
        <v>457</v>
      </c>
      <c r="G349" s="38" t="s">
        <v>78</v>
      </c>
      <c r="H349" s="29" t="s">
        <v>970</v>
      </c>
      <c r="I349" s="29" t="s">
        <v>435</v>
      </c>
      <c r="J349" s="29" t="s">
        <v>434</v>
      </c>
      <c r="K349" s="30" t="s">
        <v>72</v>
      </c>
      <c r="L349" s="75">
        <v>150</v>
      </c>
      <c r="M349" s="75">
        <v>0</v>
      </c>
      <c r="N349" s="75">
        <f t="shared" si="13"/>
        <v>150</v>
      </c>
      <c r="O349" s="84"/>
    </row>
    <row r="350" spans="1:15" ht="34.5" customHeight="1">
      <c r="A350" s="36" t="s">
        <v>814</v>
      </c>
      <c r="B350" s="45">
        <v>330</v>
      </c>
      <c r="C350" s="29" t="s">
        <v>758</v>
      </c>
      <c r="D350" s="29" t="s">
        <v>456</v>
      </c>
      <c r="E350" s="29" t="s">
        <v>434</v>
      </c>
      <c r="F350" s="30" t="s">
        <v>457</v>
      </c>
      <c r="G350" s="38" t="s">
        <v>78</v>
      </c>
      <c r="H350" s="29" t="s">
        <v>970</v>
      </c>
      <c r="I350" s="29" t="s">
        <v>720</v>
      </c>
      <c r="J350" s="29" t="s">
        <v>434</v>
      </c>
      <c r="K350" s="30" t="s">
        <v>72</v>
      </c>
      <c r="L350" s="75">
        <v>100</v>
      </c>
      <c r="M350" s="75">
        <v>0</v>
      </c>
      <c r="N350" s="75">
        <f t="shared" si="13"/>
        <v>100</v>
      </c>
      <c r="O350" s="84"/>
    </row>
    <row r="351" spans="1:15" ht="34.5" customHeight="1">
      <c r="A351" s="36" t="s">
        <v>814</v>
      </c>
      <c r="B351" s="45">
        <v>331</v>
      </c>
      <c r="C351" s="29" t="s">
        <v>762</v>
      </c>
      <c r="D351" s="29" t="s">
        <v>464</v>
      </c>
      <c r="E351" s="29" t="s">
        <v>505</v>
      </c>
      <c r="F351" s="30" t="s">
        <v>465</v>
      </c>
      <c r="G351" s="38" t="s">
        <v>767</v>
      </c>
      <c r="H351" s="29" t="s">
        <v>767</v>
      </c>
      <c r="I351" s="29" t="s">
        <v>726</v>
      </c>
      <c r="J351" s="29" t="s">
        <v>505</v>
      </c>
      <c r="K351" s="30" t="s">
        <v>75</v>
      </c>
      <c r="L351" s="75">
        <v>155</v>
      </c>
      <c r="M351" s="75">
        <v>0</v>
      </c>
      <c r="N351" s="75">
        <f t="shared" si="13"/>
        <v>155</v>
      </c>
      <c r="O351" s="84">
        <v>948</v>
      </c>
    </row>
    <row r="352" spans="1:15" ht="34.5" customHeight="1">
      <c r="A352" s="36" t="s">
        <v>814</v>
      </c>
      <c r="B352" s="45">
        <v>332</v>
      </c>
      <c r="C352" s="29" t="s">
        <v>762</v>
      </c>
      <c r="D352" s="29" t="s">
        <v>464</v>
      </c>
      <c r="E352" s="29" t="s">
        <v>505</v>
      </c>
      <c r="F352" s="30" t="s">
        <v>465</v>
      </c>
      <c r="G352" s="38" t="s">
        <v>78</v>
      </c>
      <c r="H352" s="29" t="s">
        <v>970</v>
      </c>
      <c r="I352" s="29" t="s">
        <v>1353</v>
      </c>
      <c r="J352" s="29" t="s">
        <v>505</v>
      </c>
      <c r="K352" s="30" t="s">
        <v>75</v>
      </c>
      <c r="L352" s="75">
        <v>362</v>
      </c>
      <c r="M352" s="75">
        <v>0</v>
      </c>
      <c r="N352" s="75">
        <f t="shared" si="13"/>
        <v>362</v>
      </c>
      <c r="O352" s="84">
        <v>493</v>
      </c>
    </row>
    <row r="353" spans="1:15" ht="34.5" customHeight="1">
      <c r="A353" s="36" t="s">
        <v>814</v>
      </c>
      <c r="B353" s="45">
        <v>333</v>
      </c>
      <c r="C353" s="29" t="s">
        <v>762</v>
      </c>
      <c r="D353" s="29" t="s">
        <v>464</v>
      </c>
      <c r="E353" s="29" t="s">
        <v>505</v>
      </c>
      <c r="F353" s="30" t="s">
        <v>465</v>
      </c>
      <c r="G353" s="38" t="s">
        <v>1046</v>
      </c>
      <c r="H353" s="29" t="s">
        <v>1046</v>
      </c>
      <c r="I353" s="29" t="s">
        <v>728</v>
      </c>
      <c r="J353" s="29" t="s">
        <v>505</v>
      </c>
      <c r="K353" s="30" t="s">
        <v>75</v>
      </c>
      <c r="L353" s="75">
        <v>69</v>
      </c>
      <c r="M353" s="75">
        <v>0</v>
      </c>
      <c r="N353" s="75">
        <f t="shared" si="13"/>
        <v>69</v>
      </c>
      <c r="O353" s="84"/>
    </row>
    <row r="354" spans="1:15" ht="34.5" customHeight="1">
      <c r="A354" s="36" t="s">
        <v>814</v>
      </c>
      <c r="B354" s="45">
        <v>334</v>
      </c>
      <c r="C354" s="29" t="s">
        <v>750</v>
      </c>
      <c r="D354" s="29" t="s">
        <v>1269</v>
      </c>
      <c r="E354" s="29" t="s">
        <v>1268</v>
      </c>
      <c r="F354" s="30" t="s">
        <v>437</v>
      </c>
      <c r="G354" s="38" t="s">
        <v>638</v>
      </c>
      <c r="H354" s="29" t="str">
        <f>C354</f>
        <v>Istituto Tecnico Commerciale e per Geometri "Oriani"</v>
      </c>
      <c r="I354" s="29" t="s">
        <v>1269</v>
      </c>
      <c r="J354" s="29" t="s">
        <v>1268</v>
      </c>
      <c r="K354" s="30" t="s">
        <v>1033</v>
      </c>
      <c r="L354" s="75">
        <v>2370</v>
      </c>
      <c r="M354" s="75">
        <v>0</v>
      </c>
      <c r="N354" s="75">
        <f t="shared" si="13"/>
        <v>2370</v>
      </c>
      <c r="O354" s="84"/>
    </row>
    <row r="355" spans="1:15" ht="34.5" customHeight="1">
      <c r="A355" s="36" t="s">
        <v>814</v>
      </c>
      <c r="B355" s="45">
        <v>335</v>
      </c>
      <c r="C355" s="29" t="s">
        <v>756</v>
      </c>
      <c r="D355" s="29" t="s">
        <v>452</v>
      </c>
      <c r="E355" s="29" t="s">
        <v>1268</v>
      </c>
      <c r="F355" s="30" t="s">
        <v>453</v>
      </c>
      <c r="G355" s="38" t="s">
        <v>78</v>
      </c>
      <c r="H355" s="29" t="s">
        <v>251</v>
      </c>
      <c r="I355" s="29" t="s">
        <v>717</v>
      </c>
      <c r="J355" s="29" t="s">
        <v>1268</v>
      </c>
      <c r="K355" s="30" t="s">
        <v>49</v>
      </c>
      <c r="L355" s="75">
        <v>1987</v>
      </c>
      <c r="M355" s="75">
        <v>0</v>
      </c>
      <c r="N355" s="75">
        <f t="shared" si="13"/>
        <v>1987</v>
      </c>
      <c r="O355" s="87">
        <v>10420</v>
      </c>
    </row>
    <row r="356" spans="1:15" ht="34.5" customHeight="1">
      <c r="A356" s="36" t="s">
        <v>814</v>
      </c>
      <c r="B356" s="45">
        <v>336</v>
      </c>
      <c r="C356" s="29" t="s">
        <v>756</v>
      </c>
      <c r="D356" s="29" t="s">
        <v>452</v>
      </c>
      <c r="E356" s="29" t="s">
        <v>1268</v>
      </c>
      <c r="F356" s="30" t="s">
        <v>453</v>
      </c>
      <c r="G356" s="38" t="s">
        <v>78</v>
      </c>
      <c r="H356" s="29" t="s">
        <v>252</v>
      </c>
      <c r="I356" s="29" t="s">
        <v>718</v>
      </c>
      <c r="J356" s="29" t="s">
        <v>1268</v>
      </c>
      <c r="K356" s="30" t="s">
        <v>49</v>
      </c>
      <c r="L356" s="75">
        <v>2162</v>
      </c>
      <c r="M356" s="75">
        <v>0</v>
      </c>
      <c r="N356" s="75">
        <f t="shared" si="13"/>
        <v>2162</v>
      </c>
      <c r="O356" s="84"/>
    </row>
    <row r="357" spans="1:15" ht="34.5" customHeight="1">
      <c r="A357" s="36" t="s">
        <v>814</v>
      </c>
      <c r="B357" s="45">
        <v>337</v>
      </c>
      <c r="C357" s="29" t="s">
        <v>756</v>
      </c>
      <c r="D357" s="29" t="s">
        <v>452</v>
      </c>
      <c r="E357" s="29" t="s">
        <v>1268</v>
      </c>
      <c r="F357" s="30" t="s">
        <v>453</v>
      </c>
      <c r="G357" s="38" t="s">
        <v>78</v>
      </c>
      <c r="H357" s="29" t="s">
        <v>253</v>
      </c>
      <c r="I357" s="29" t="s">
        <v>396</v>
      </c>
      <c r="J357" s="29" t="s">
        <v>1268</v>
      </c>
      <c r="K357" s="30" t="s">
        <v>49</v>
      </c>
      <c r="L357" s="75">
        <v>1199</v>
      </c>
      <c r="M357" s="75">
        <v>0</v>
      </c>
      <c r="N357" s="75">
        <f t="shared" si="13"/>
        <v>1199</v>
      </c>
      <c r="O357" s="84"/>
    </row>
    <row r="358" spans="1:15" ht="34.5" customHeight="1">
      <c r="A358" s="36" t="s">
        <v>814</v>
      </c>
      <c r="B358" s="45">
        <v>338</v>
      </c>
      <c r="C358" s="29" t="s">
        <v>756</v>
      </c>
      <c r="D358" s="29" t="s">
        <v>452</v>
      </c>
      <c r="E358" s="29" t="s">
        <v>1268</v>
      </c>
      <c r="F358" s="30" t="s">
        <v>453</v>
      </c>
      <c r="G358" s="38" t="s">
        <v>1046</v>
      </c>
      <c r="H358" s="29" t="s">
        <v>254</v>
      </c>
      <c r="I358" s="29" t="s">
        <v>719</v>
      </c>
      <c r="J358" s="29" t="s">
        <v>1268</v>
      </c>
      <c r="K358" s="30" t="s">
        <v>49</v>
      </c>
      <c r="L358" s="75">
        <v>193</v>
      </c>
      <c r="M358" s="75">
        <v>0</v>
      </c>
      <c r="N358" s="75">
        <f t="shared" si="13"/>
        <v>193</v>
      </c>
      <c r="O358" s="84"/>
    </row>
    <row r="359" spans="1:15" ht="34.5" customHeight="1">
      <c r="A359" s="36" t="s">
        <v>814</v>
      </c>
      <c r="B359" s="45">
        <v>339</v>
      </c>
      <c r="C359" s="29" t="s">
        <v>759</v>
      </c>
      <c r="D359" s="29" t="s">
        <v>458</v>
      </c>
      <c r="E359" s="29" t="s">
        <v>1268</v>
      </c>
      <c r="F359" s="30" t="s">
        <v>459</v>
      </c>
      <c r="G359" s="38" t="s">
        <v>78</v>
      </c>
      <c r="H359" s="29" t="s">
        <v>970</v>
      </c>
      <c r="I359" s="29" t="s">
        <v>721</v>
      </c>
      <c r="J359" s="29" t="s">
        <v>1268</v>
      </c>
      <c r="K359" s="30" t="s">
        <v>50</v>
      </c>
      <c r="L359" s="75">
        <v>3162.82</v>
      </c>
      <c r="M359" s="75">
        <v>1256.69</v>
      </c>
      <c r="N359" s="75">
        <f t="shared" si="13"/>
        <v>4419.51</v>
      </c>
      <c r="O359" s="84">
        <v>8565</v>
      </c>
    </row>
    <row r="360" spans="1:15" ht="34.5" customHeight="1">
      <c r="A360" s="36" t="s">
        <v>814</v>
      </c>
      <c r="B360" s="45">
        <v>340</v>
      </c>
      <c r="C360" s="29" t="s">
        <v>759</v>
      </c>
      <c r="D360" s="29" t="s">
        <v>458</v>
      </c>
      <c r="E360" s="29" t="s">
        <v>1268</v>
      </c>
      <c r="F360" s="30" t="s">
        <v>459</v>
      </c>
      <c r="G360" s="38" t="s">
        <v>767</v>
      </c>
      <c r="H360" s="29" t="s">
        <v>767</v>
      </c>
      <c r="I360" s="29" t="s">
        <v>722</v>
      </c>
      <c r="J360" s="29" t="s">
        <v>1268</v>
      </c>
      <c r="K360" s="30" t="s">
        <v>50</v>
      </c>
      <c r="L360" s="75">
        <v>1817.62</v>
      </c>
      <c r="M360" s="75">
        <v>3253</v>
      </c>
      <c r="N360" s="75">
        <f t="shared" si="13"/>
        <v>5070.62</v>
      </c>
      <c r="O360" s="84"/>
    </row>
    <row r="361" spans="1:15" ht="34.5" customHeight="1">
      <c r="A361" s="36" t="s">
        <v>814</v>
      </c>
      <c r="B361" s="45">
        <v>341</v>
      </c>
      <c r="C361" s="29" t="s">
        <v>766</v>
      </c>
      <c r="D361" s="29" t="s">
        <v>736</v>
      </c>
      <c r="E361" s="29" t="s">
        <v>1268</v>
      </c>
      <c r="F361" s="30" t="s">
        <v>471</v>
      </c>
      <c r="G361" s="38" t="s">
        <v>78</v>
      </c>
      <c r="H361" s="29" t="s">
        <v>970</v>
      </c>
      <c r="I361" s="29" t="s">
        <v>736</v>
      </c>
      <c r="J361" s="29" t="s">
        <v>1268</v>
      </c>
      <c r="K361" s="30" t="s">
        <v>52</v>
      </c>
      <c r="L361" s="75">
        <v>7962</v>
      </c>
      <c r="M361" s="75">
        <v>0</v>
      </c>
      <c r="N361" s="75">
        <f t="shared" si="13"/>
        <v>7962</v>
      </c>
      <c r="O361" s="84">
        <v>9900</v>
      </c>
    </row>
    <row r="362" spans="1:15" ht="34.5" customHeight="1">
      <c r="A362" s="36" t="s">
        <v>814</v>
      </c>
      <c r="B362" s="45">
        <v>342</v>
      </c>
      <c r="C362" s="29" t="s">
        <v>768</v>
      </c>
      <c r="D362" s="29" t="s">
        <v>737</v>
      </c>
      <c r="E362" s="29" t="s">
        <v>1268</v>
      </c>
      <c r="F362" s="30" t="s">
        <v>472</v>
      </c>
      <c r="G362" s="38" t="s">
        <v>78</v>
      </c>
      <c r="H362" s="29" t="s">
        <v>1048</v>
      </c>
      <c r="I362" s="29" t="s">
        <v>737</v>
      </c>
      <c r="J362" s="29" t="s">
        <v>1268</v>
      </c>
      <c r="K362" s="30" t="s">
        <v>53</v>
      </c>
      <c r="L362" s="75">
        <v>2170</v>
      </c>
      <c r="M362" s="75">
        <v>160</v>
      </c>
      <c r="N362" s="75">
        <f t="shared" si="13"/>
        <v>2330</v>
      </c>
      <c r="O362" s="84">
        <v>7108</v>
      </c>
    </row>
    <row r="363" spans="1:15" ht="34.5" customHeight="1">
      <c r="A363" s="36" t="s">
        <v>814</v>
      </c>
      <c r="B363" s="45">
        <v>343</v>
      </c>
      <c r="C363" s="29" t="s">
        <v>768</v>
      </c>
      <c r="D363" s="29" t="s">
        <v>737</v>
      </c>
      <c r="E363" s="29" t="s">
        <v>1268</v>
      </c>
      <c r="F363" s="30" t="s">
        <v>472</v>
      </c>
      <c r="G363" s="38" t="s">
        <v>78</v>
      </c>
      <c r="H363" s="29" t="s">
        <v>1049</v>
      </c>
      <c r="I363" s="29" t="s">
        <v>738</v>
      </c>
      <c r="J363" s="29" t="s">
        <v>1268</v>
      </c>
      <c r="K363" s="30" t="s">
        <v>53</v>
      </c>
      <c r="L363" s="75">
        <v>560</v>
      </c>
      <c r="M363" s="75">
        <v>0</v>
      </c>
      <c r="N363" s="75">
        <f t="shared" si="13"/>
        <v>560</v>
      </c>
      <c r="O363" s="84"/>
    </row>
    <row r="364" spans="1:15" ht="34.5" customHeight="1">
      <c r="A364" s="36" t="s">
        <v>814</v>
      </c>
      <c r="B364" s="45">
        <v>344</v>
      </c>
      <c r="C364" s="29" t="s">
        <v>768</v>
      </c>
      <c r="D364" s="29" t="s">
        <v>737</v>
      </c>
      <c r="E364" s="29" t="s">
        <v>1268</v>
      </c>
      <c r="F364" s="30" t="s">
        <v>472</v>
      </c>
      <c r="G364" s="38" t="s">
        <v>767</v>
      </c>
      <c r="H364" s="29" t="s">
        <v>1059</v>
      </c>
      <c r="I364" s="29" t="s">
        <v>739</v>
      </c>
      <c r="J364" s="29" t="s">
        <v>1268</v>
      </c>
      <c r="K364" s="30" t="s">
        <v>53</v>
      </c>
      <c r="L364" s="75">
        <v>1027</v>
      </c>
      <c r="M364" s="75">
        <v>0</v>
      </c>
      <c r="N364" s="75">
        <f t="shared" si="13"/>
        <v>1027</v>
      </c>
      <c r="O364" s="84"/>
    </row>
    <row r="365" spans="1:15" ht="34.5" customHeight="1">
      <c r="A365" s="36" t="s">
        <v>814</v>
      </c>
      <c r="B365" s="45">
        <v>345</v>
      </c>
      <c r="C365" s="29" t="s">
        <v>768</v>
      </c>
      <c r="D365" s="29" t="s">
        <v>737</v>
      </c>
      <c r="E365" s="29" t="s">
        <v>1268</v>
      </c>
      <c r="F365" s="30" t="s">
        <v>472</v>
      </c>
      <c r="G365" s="38" t="s">
        <v>767</v>
      </c>
      <c r="H365" s="29" t="s">
        <v>1060</v>
      </c>
      <c r="I365" s="29" t="s">
        <v>740</v>
      </c>
      <c r="J365" s="29" t="s">
        <v>1268</v>
      </c>
      <c r="K365" s="30" t="s">
        <v>53</v>
      </c>
      <c r="L365" s="75">
        <v>368</v>
      </c>
      <c r="M365" s="75">
        <v>0</v>
      </c>
      <c r="N365" s="75">
        <f t="shared" si="13"/>
        <v>368</v>
      </c>
      <c r="O365" s="84"/>
    </row>
    <row r="366" spans="1:15" ht="34.5" customHeight="1">
      <c r="A366" s="36" t="s">
        <v>814</v>
      </c>
      <c r="B366" s="45">
        <v>346</v>
      </c>
      <c r="C366" s="29" t="s">
        <v>771</v>
      </c>
      <c r="D366" s="29" t="s">
        <v>475</v>
      </c>
      <c r="E366" s="29" t="s">
        <v>1268</v>
      </c>
      <c r="F366" s="30" t="s">
        <v>476</v>
      </c>
      <c r="G366" s="38" t="s">
        <v>638</v>
      </c>
      <c r="H366" s="29" t="s">
        <v>1765</v>
      </c>
      <c r="I366" s="29" t="s">
        <v>741</v>
      </c>
      <c r="J366" s="29" t="s">
        <v>1268</v>
      </c>
      <c r="K366" s="30" t="s">
        <v>54</v>
      </c>
      <c r="L366" s="75">
        <v>2465</v>
      </c>
      <c r="M366" s="75">
        <v>0</v>
      </c>
      <c r="N366" s="75">
        <f t="shared" si="13"/>
        <v>2465</v>
      </c>
      <c r="O366" s="84"/>
    </row>
    <row r="367" spans="1:15" ht="34.5" customHeight="1">
      <c r="A367" s="36" t="s">
        <v>814</v>
      </c>
      <c r="B367" s="45">
        <v>347</v>
      </c>
      <c r="C367" s="29" t="s">
        <v>755</v>
      </c>
      <c r="D367" s="29" t="s">
        <v>1324</v>
      </c>
      <c r="E367" s="29" t="s">
        <v>395</v>
      </c>
      <c r="F367" s="30" t="s">
        <v>1326</v>
      </c>
      <c r="G367" s="38" t="s">
        <v>78</v>
      </c>
      <c r="H367" s="29" t="s">
        <v>970</v>
      </c>
      <c r="I367" s="29" t="s">
        <v>710</v>
      </c>
      <c r="J367" s="29" t="s">
        <v>395</v>
      </c>
      <c r="K367" s="30" t="s">
        <v>71</v>
      </c>
      <c r="L367" s="75">
        <v>1367.2</v>
      </c>
      <c r="M367" s="75">
        <v>0</v>
      </c>
      <c r="N367" s="75">
        <f t="shared" si="13"/>
        <v>1367.2</v>
      </c>
      <c r="O367" s="84"/>
    </row>
    <row r="368" spans="1:15" ht="34.5" customHeight="1">
      <c r="A368" s="36" t="s">
        <v>814</v>
      </c>
      <c r="B368" s="45">
        <v>348</v>
      </c>
      <c r="C368" s="29" t="s">
        <v>755</v>
      </c>
      <c r="D368" s="29" t="s">
        <v>1324</v>
      </c>
      <c r="E368" s="29" t="s">
        <v>395</v>
      </c>
      <c r="F368" s="30" t="s">
        <v>1326</v>
      </c>
      <c r="G368" s="38" t="s">
        <v>767</v>
      </c>
      <c r="H368" s="29" t="s">
        <v>767</v>
      </c>
      <c r="I368" s="29" t="s">
        <v>711</v>
      </c>
      <c r="J368" s="29" t="s">
        <v>395</v>
      </c>
      <c r="K368" s="30" t="s">
        <v>71</v>
      </c>
      <c r="L368" s="75">
        <v>947.85</v>
      </c>
      <c r="M368" s="75">
        <v>0</v>
      </c>
      <c r="N368" s="75">
        <f t="shared" si="13"/>
        <v>947.85</v>
      </c>
      <c r="O368" s="84">
        <v>1229</v>
      </c>
    </row>
    <row r="369" spans="1:15" ht="34.5" customHeight="1">
      <c r="A369" s="36" t="s">
        <v>814</v>
      </c>
      <c r="B369" s="45">
        <v>349</v>
      </c>
      <c r="C369" s="29" t="s">
        <v>753</v>
      </c>
      <c r="D369" s="29" t="s">
        <v>446</v>
      </c>
      <c r="E369" s="29" t="s">
        <v>391</v>
      </c>
      <c r="F369" s="30" t="s">
        <v>447</v>
      </c>
      <c r="G369" s="38" t="s">
        <v>638</v>
      </c>
      <c r="H369" s="29" t="s">
        <v>753</v>
      </c>
      <c r="I369" s="29" t="s">
        <v>1163</v>
      </c>
      <c r="J369" s="29" t="s">
        <v>391</v>
      </c>
      <c r="K369" s="30" t="s">
        <v>69</v>
      </c>
      <c r="L369" s="75">
        <v>3161</v>
      </c>
      <c r="M369" s="75">
        <v>0</v>
      </c>
      <c r="N369" s="75">
        <f t="shared" si="13"/>
        <v>3161</v>
      </c>
      <c r="O369" s="84"/>
    </row>
    <row r="370" spans="1:15" ht="34.5" customHeight="1">
      <c r="A370" s="36" t="s">
        <v>814</v>
      </c>
      <c r="B370" s="45">
        <v>350</v>
      </c>
      <c r="C370" s="29" t="s">
        <v>760</v>
      </c>
      <c r="D370" s="29" t="s">
        <v>460</v>
      </c>
      <c r="E370" s="29" t="s">
        <v>391</v>
      </c>
      <c r="F370" s="30" t="s">
        <v>461</v>
      </c>
      <c r="G370" s="38" t="s">
        <v>638</v>
      </c>
      <c r="H370" s="29" t="s">
        <v>1095</v>
      </c>
      <c r="I370" s="29" t="s">
        <v>723</v>
      </c>
      <c r="J370" s="29" t="s">
        <v>391</v>
      </c>
      <c r="K370" s="30" t="s">
        <v>73</v>
      </c>
      <c r="L370" s="75">
        <v>1551</v>
      </c>
      <c r="M370" s="75">
        <v>0</v>
      </c>
      <c r="N370" s="75">
        <f t="shared" si="13"/>
        <v>1551</v>
      </c>
      <c r="O370" s="84"/>
    </row>
    <row r="371" spans="1:15" ht="34.5" customHeight="1">
      <c r="A371" s="36" t="s">
        <v>814</v>
      </c>
      <c r="B371" s="45">
        <v>351</v>
      </c>
      <c r="C371" s="29" t="s">
        <v>761</v>
      </c>
      <c r="D371" s="29" t="s">
        <v>462</v>
      </c>
      <c r="E371" s="29" t="s">
        <v>391</v>
      </c>
      <c r="F371" s="30" t="s">
        <v>463</v>
      </c>
      <c r="G371" s="38" t="s">
        <v>767</v>
      </c>
      <c r="H371" s="29" t="s">
        <v>767</v>
      </c>
      <c r="I371" s="29" t="s">
        <v>724</v>
      </c>
      <c r="J371" s="29" t="s">
        <v>391</v>
      </c>
      <c r="K371" s="30" t="s">
        <v>74</v>
      </c>
      <c r="L371" s="75">
        <v>160</v>
      </c>
      <c r="M371" s="75">
        <v>0</v>
      </c>
      <c r="N371" s="75">
        <f t="shared" si="13"/>
        <v>160</v>
      </c>
      <c r="O371" s="84">
        <v>360</v>
      </c>
    </row>
    <row r="372" spans="1:15" ht="34.5" customHeight="1">
      <c r="A372" s="36" t="s">
        <v>814</v>
      </c>
      <c r="B372" s="45">
        <v>352</v>
      </c>
      <c r="C372" s="29" t="s">
        <v>761</v>
      </c>
      <c r="D372" s="29" t="s">
        <v>462</v>
      </c>
      <c r="E372" s="29" t="s">
        <v>391</v>
      </c>
      <c r="F372" s="30" t="s">
        <v>463</v>
      </c>
      <c r="G372" s="38" t="s">
        <v>78</v>
      </c>
      <c r="H372" s="29" t="s">
        <v>970</v>
      </c>
      <c r="I372" s="29" t="s">
        <v>725</v>
      </c>
      <c r="J372" s="29" t="s">
        <v>391</v>
      </c>
      <c r="K372" s="30" t="s">
        <v>74</v>
      </c>
      <c r="L372" s="75">
        <v>530</v>
      </c>
      <c r="M372" s="75">
        <v>0</v>
      </c>
      <c r="N372" s="75">
        <f t="shared" si="13"/>
        <v>530</v>
      </c>
      <c r="O372" s="84"/>
    </row>
    <row r="373" spans="1:15" ht="34.5" customHeight="1">
      <c r="A373" s="36" t="s">
        <v>814</v>
      </c>
      <c r="B373" s="45">
        <v>353</v>
      </c>
      <c r="C373" s="29" t="s">
        <v>754</v>
      </c>
      <c r="D373" s="29" t="s">
        <v>904</v>
      </c>
      <c r="E373" s="29" t="s">
        <v>1322</v>
      </c>
      <c r="F373" s="30" t="s">
        <v>1323</v>
      </c>
      <c r="G373" s="38" t="s">
        <v>78</v>
      </c>
      <c r="H373" s="29" t="s">
        <v>970</v>
      </c>
      <c r="I373" s="29" t="s">
        <v>429</v>
      </c>
      <c r="J373" s="29" t="s">
        <v>392</v>
      </c>
      <c r="K373" s="30" t="s">
        <v>70</v>
      </c>
      <c r="L373" s="75">
        <v>2242.9</v>
      </c>
      <c r="M373" s="75">
        <v>0</v>
      </c>
      <c r="N373" s="75">
        <f t="shared" si="13"/>
        <v>2242.9</v>
      </c>
      <c r="O373" s="84"/>
    </row>
    <row r="374" spans="1:15" ht="34.5" customHeight="1">
      <c r="A374" s="36" t="s">
        <v>814</v>
      </c>
      <c r="B374" s="45">
        <v>354</v>
      </c>
      <c r="C374" s="29" t="s">
        <v>748</v>
      </c>
      <c r="D374" s="29" t="s">
        <v>438</v>
      </c>
      <c r="E374" s="29" t="s">
        <v>1270</v>
      </c>
      <c r="F374" s="30" t="s">
        <v>439</v>
      </c>
      <c r="G374" s="38" t="s">
        <v>78</v>
      </c>
      <c r="H374" s="29" t="s">
        <v>970</v>
      </c>
      <c r="I374" s="29" t="s">
        <v>1271</v>
      </c>
      <c r="J374" s="29" t="s">
        <v>1270</v>
      </c>
      <c r="K374" s="30" t="s">
        <v>55</v>
      </c>
      <c r="L374" s="75">
        <v>2400</v>
      </c>
      <c r="M374" s="75">
        <v>723</v>
      </c>
      <c r="N374" s="75">
        <f t="shared" si="13"/>
        <v>3123</v>
      </c>
      <c r="O374" s="84">
        <v>5893</v>
      </c>
    </row>
    <row r="375" spans="1:15" ht="34.5" customHeight="1">
      <c r="A375" s="36" t="s">
        <v>814</v>
      </c>
      <c r="B375" s="45">
        <v>355</v>
      </c>
      <c r="C375" s="29" t="s">
        <v>748</v>
      </c>
      <c r="D375" s="29" t="s">
        <v>438</v>
      </c>
      <c r="E375" s="29" t="s">
        <v>1270</v>
      </c>
      <c r="F375" s="30" t="s">
        <v>439</v>
      </c>
      <c r="G375" s="38" t="s">
        <v>78</v>
      </c>
      <c r="H375" s="29" t="s">
        <v>970</v>
      </c>
      <c r="I375" s="29" t="s">
        <v>226</v>
      </c>
      <c r="J375" s="29" t="s">
        <v>1270</v>
      </c>
      <c r="K375" s="30" t="s">
        <v>55</v>
      </c>
      <c r="L375" s="75">
        <v>2100</v>
      </c>
      <c r="M375" s="75">
        <v>3195</v>
      </c>
      <c r="N375" s="75">
        <f t="shared" si="13"/>
        <v>5295</v>
      </c>
      <c r="O375" s="84"/>
    </row>
    <row r="376" spans="1:15" ht="34.5" customHeight="1">
      <c r="A376" s="36" t="s">
        <v>814</v>
      </c>
      <c r="B376" s="45">
        <v>356</v>
      </c>
      <c r="C376" s="29" t="s">
        <v>748</v>
      </c>
      <c r="D376" s="29" t="s">
        <v>438</v>
      </c>
      <c r="E376" s="29" t="s">
        <v>1270</v>
      </c>
      <c r="F376" s="30" t="s">
        <v>439</v>
      </c>
      <c r="G376" s="38" t="s">
        <v>767</v>
      </c>
      <c r="H376" s="29" t="s">
        <v>767</v>
      </c>
      <c r="I376" s="29" t="s">
        <v>227</v>
      </c>
      <c r="J376" s="29" t="s">
        <v>1270</v>
      </c>
      <c r="K376" s="30" t="s">
        <v>55</v>
      </c>
      <c r="L376" s="75">
        <v>963</v>
      </c>
      <c r="M376" s="75">
        <v>0</v>
      </c>
      <c r="N376" s="75">
        <f t="shared" si="13"/>
        <v>963</v>
      </c>
      <c r="O376" s="84"/>
    </row>
    <row r="377" spans="1:15" ht="34.5" customHeight="1">
      <c r="A377" s="36" t="s">
        <v>814</v>
      </c>
      <c r="B377" s="45">
        <v>357</v>
      </c>
      <c r="C377" s="29" t="s">
        <v>1107</v>
      </c>
      <c r="D377" s="29" t="s">
        <v>1194</v>
      </c>
      <c r="E377" s="29" t="s">
        <v>1270</v>
      </c>
      <c r="F377" s="30" t="s">
        <v>442</v>
      </c>
      <c r="G377" s="38" t="s">
        <v>638</v>
      </c>
      <c r="H377" s="29" t="s">
        <v>1045</v>
      </c>
      <c r="I377" s="29" t="s">
        <v>1194</v>
      </c>
      <c r="J377" s="29" t="s">
        <v>1270</v>
      </c>
      <c r="K377" s="30" t="s">
        <v>56</v>
      </c>
      <c r="L377" s="75">
        <v>2889</v>
      </c>
      <c r="M377" s="75">
        <v>0</v>
      </c>
      <c r="N377" s="75">
        <f t="shared" si="13"/>
        <v>2889</v>
      </c>
      <c r="O377" s="84"/>
    </row>
    <row r="378" spans="1:15" ht="34.5" customHeight="1">
      <c r="A378" s="36" t="s">
        <v>814</v>
      </c>
      <c r="B378" s="45">
        <v>358</v>
      </c>
      <c r="C378" s="29" t="s">
        <v>752</v>
      </c>
      <c r="D378" s="29" t="s">
        <v>444</v>
      </c>
      <c r="E378" s="29" t="s">
        <v>1270</v>
      </c>
      <c r="F378" s="30" t="s">
        <v>445</v>
      </c>
      <c r="G378" s="38" t="s">
        <v>767</v>
      </c>
      <c r="H378" s="29" t="s">
        <v>767</v>
      </c>
      <c r="I378" s="29" t="s">
        <v>712</v>
      </c>
      <c r="J378" s="29" t="s">
        <v>1270</v>
      </c>
      <c r="K378" s="30" t="s">
        <v>68</v>
      </c>
      <c r="L378" s="75">
        <v>633</v>
      </c>
      <c r="M378" s="75">
        <v>50</v>
      </c>
      <c r="N378" s="75">
        <f t="shared" si="13"/>
        <v>683</v>
      </c>
      <c r="O378" s="84">
        <v>5376</v>
      </c>
    </row>
    <row r="379" spans="1:15" ht="34.5" customHeight="1">
      <c r="A379" s="36" t="s">
        <v>814</v>
      </c>
      <c r="B379" s="45">
        <v>359</v>
      </c>
      <c r="C379" s="29" t="s">
        <v>752</v>
      </c>
      <c r="D379" s="29" t="s">
        <v>444</v>
      </c>
      <c r="E379" s="29" t="s">
        <v>1270</v>
      </c>
      <c r="F379" s="30" t="s">
        <v>445</v>
      </c>
      <c r="G379" s="38" t="s">
        <v>767</v>
      </c>
      <c r="H379" s="29" t="s">
        <v>767</v>
      </c>
      <c r="I379" s="29" t="s">
        <v>1162</v>
      </c>
      <c r="J379" s="29" t="s">
        <v>1270</v>
      </c>
      <c r="K379" s="30" t="s">
        <v>68</v>
      </c>
      <c r="L379" s="75">
        <v>571</v>
      </c>
      <c r="M379" s="75">
        <v>50</v>
      </c>
      <c r="N379" s="75">
        <f t="shared" si="13"/>
        <v>621</v>
      </c>
      <c r="O379" s="84"/>
    </row>
    <row r="380" spans="1:15" ht="34.5" customHeight="1">
      <c r="A380" s="36" t="s">
        <v>814</v>
      </c>
      <c r="B380" s="45">
        <v>360</v>
      </c>
      <c r="C380" s="29" t="s">
        <v>752</v>
      </c>
      <c r="D380" s="29" t="s">
        <v>444</v>
      </c>
      <c r="E380" s="29" t="s">
        <v>1270</v>
      </c>
      <c r="F380" s="30" t="s">
        <v>445</v>
      </c>
      <c r="G380" s="38" t="s">
        <v>767</v>
      </c>
      <c r="H380" s="29" t="s">
        <v>767</v>
      </c>
      <c r="I380" s="29" t="s">
        <v>1161</v>
      </c>
      <c r="J380" s="29" t="s">
        <v>1270</v>
      </c>
      <c r="K380" s="30" t="s">
        <v>68</v>
      </c>
      <c r="L380" s="75">
        <v>342</v>
      </c>
      <c r="M380" s="75">
        <v>50</v>
      </c>
      <c r="N380" s="75">
        <f t="shared" si="13"/>
        <v>392</v>
      </c>
      <c r="O380" s="84"/>
    </row>
    <row r="381" spans="1:15" ht="34.5" customHeight="1">
      <c r="A381" s="36" t="s">
        <v>814</v>
      </c>
      <c r="B381" s="45">
        <v>361</v>
      </c>
      <c r="C381" s="29" t="s">
        <v>752</v>
      </c>
      <c r="D381" s="29" t="s">
        <v>444</v>
      </c>
      <c r="E381" s="29" t="s">
        <v>1270</v>
      </c>
      <c r="F381" s="30" t="s">
        <v>445</v>
      </c>
      <c r="G381" s="38" t="s">
        <v>78</v>
      </c>
      <c r="H381" s="29" t="s">
        <v>970</v>
      </c>
      <c r="I381" s="29" t="s">
        <v>1158</v>
      </c>
      <c r="J381" s="29" t="s">
        <v>1270</v>
      </c>
      <c r="K381" s="30" t="s">
        <v>68</v>
      </c>
      <c r="L381" s="75">
        <v>727</v>
      </c>
      <c r="M381" s="75">
        <v>50</v>
      </c>
      <c r="N381" s="75">
        <f t="shared" si="13"/>
        <v>777</v>
      </c>
      <c r="O381" s="84"/>
    </row>
    <row r="382" spans="1:15" ht="34.5" customHeight="1">
      <c r="A382" s="36" t="s">
        <v>814</v>
      </c>
      <c r="B382" s="45">
        <v>362</v>
      </c>
      <c r="C382" s="29" t="s">
        <v>752</v>
      </c>
      <c r="D382" s="29" t="s">
        <v>444</v>
      </c>
      <c r="E382" s="29" t="s">
        <v>1270</v>
      </c>
      <c r="F382" s="30" t="s">
        <v>445</v>
      </c>
      <c r="G382" s="38" t="s">
        <v>78</v>
      </c>
      <c r="H382" s="29" t="s">
        <v>970</v>
      </c>
      <c r="I382" s="29" t="s">
        <v>1159</v>
      </c>
      <c r="J382" s="29" t="s">
        <v>1270</v>
      </c>
      <c r="K382" s="30" t="s">
        <v>68</v>
      </c>
      <c r="L382" s="75">
        <v>727</v>
      </c>
      <c r="M382" s="75">
        <v>50</v>
      </c>
      <c r="N382" s="75">
        <f t="shared" si="13"/>
        <v>777</v>
      </c>
      <c r="O382" s="84">
        <v>1888</v>
      </c>
    </row>
    <row r="383" spans="1:15" ht="34.5" customHeight="1">
      <c r="A383" s="36" t="s">
        <v>814</v>
      </c>
      <c r="B383" s="45">
        <v>363</v>
      </c>
      <c r="C383" s="29" t="s">
        <v>752</v>
      </c>
      <c r="D383" s="29" t="s">
        <v>444</v>
      </c>
      <c r="E383" s="29" t="s">
        <v>1270</v>
      </c>
      <c r="F383" s="30" t="s">
        <v>445</v>
      </c>
      <c r="G383" s="38" t="s">
        <v>78</v>
      </c>
      <c r="H383" s="29" t="s">
        <v>970</v>
      </c>
      <c r="I383" s="29" t="s">
        <v>1160</v>
      </c>
      <c r="J383" s="29" t="s">
        <v>1270</v>
      </c>
      <c r="K383" s="30" t="s">
        <v>68</v>
      </c>
      <c r="L383" s="75">
        <v>615</v>
      </c>
      <c r="M383" s="75">
        <v>50</v>
      </c>
      <c r="N383" s="75">
        <f t="shared" si="13"/>
        <v>665</v>
      </c>
      <c r="O383" s="84"/>
    </row>
    <row r="384" spans="1:15" ht="34.5" customHeight="1">
      <c r="A384" s="36" t="s">
        <v>814</v>
      </c>
      <c r="B384" s="45">
        <v>364</v>
      </c>
      <c r="C384" s="29" t="s">
        <v>394</v>
      </c>
      <c r="D384" s="29" t="s">
        <v>709</v>
      </c>
      <c r="E384" s="29" t="s">
        <v>1270</v>
      </c>
      <c r="F384" s="30" t="s">
        <v>448</v>
      </c>
      <c r="G384" s="38" t="s">
        <v>638</v>
      </c>
      <c r="H384" s="29" t="str">
        <f>C384</f>
        <v>Liceo Classico "Dante Alighieri"</v>
      </c>
      <c r="I384" s="29" t="s">
        <v>709</v>
      </c>
      <c r="J384" s="29" t="s">
        <v>1270</v>
      </c>
      <c r="K384" s="30" t="s">
        <v>57</v>
      </c>
      <c r="L384" s="75">
        <v>1910</v>
      </c>
      <c r="M384" s="75">
        <v>0</v>
      </c>
      <c r="N384" s="75">
        <f t="shared" si="13"/>
        <v>1910</v>
      </c>
      <c r="O384" s="84"/>
    </row>
    <row r="385" spans="1:15" ht="34.5" customHeight="1">
      <c r="A385" s="36" t="s">
        <v>814</v>
      </c>
      <c r="B385" s="45">
        <v>365</v>
      </c>
      <c r="C385" s="29" t="s">
        <v>1632</v>
      </c>
      <c r="D385" s="29" t="s">
        <v>485</v>
      </c>
      <c r="E385" s="29" t="s">
        <v>1270</v>
      </c>
      <c r="F385" s="30" t="s">
        <v>449</v>
      </c>
      <c r="G385" s="38" t="s">
        <v>78</v>
      </c>
      <c r="H385" s="29" t="s">
        <v>248</v>
      </c>
      <c r="I385" s="29" t="s">
        <v>713</v>
      </c>
      <c r="J385" s="29" t="s">
        <v>1270</v>
      </c>
      <c r="K385" s="30" t="s">
        <v>58</v>
      </c>
      <c r="L385" s="75">
        <v>3823</v>
      </c>
      <c r="M385" s="75">
        <v>0</v>
      </c>
      <c r="N385" s="75">
        <f t="shared" si="13"/>
        <v>3823</v>
      </c>
      <c r="O385" s="84">
        <v>8272</v>
      </c>
    </row>
    <row r="386" spans="1:15" ht="34.5" customHeight="1">
      <c r="A386" s="36" t="s">
        <v>814</v>
      </c>
      <c r="B386" s="45">
        <v>366</v>
      </c>
      <c r="C386" s="29" t="s">
        <v>1632</v>
      </c>
      <c r="D386" s="29" t="s">
        <v>485</v>
      </c>
      <c r="E386" s="29" t="s">
        <v>1270</v>
      </c>
      <c r="F386" s="30" t="s">
        <v>449</v>
      </c>
      <c r="G386" s="38" t="s">
        <v>78</v>
      </c>
      <c r="H386" s="29" t="s">
        <v>249</v>
      </c>
      <c r="I386" s="29" t="s">
        <v>714</v>
      </c>
      <c r="J386" s="29" t="s">
        <v>1270</v>
      </c>
      <c r="K386" s="30" t="s">
        <v>58</v>
      </c>
      <c r="L386" s="75">
        <v>2660.5</v>
      </c>
      <c r="M386" s="75">
        <v>0</v>
      </c>
      <c r="N386" s="75">
        <f t="shared" si="13"/>
        <v>2660.5</v>
      </c>
      <c r="O386" s="84"/>
    </row>
    <row r="387" spans="1:15" ht="34.5" customHeight="1">
      <c r="A387" s="36" t="s">
        <v>814</v>
      </c>
      <c r="B387" s="45">
        <v>367</v>
      </c>
      <c r="C387" s="29" t="s">
        <v>1632</v>
      </c>
      <c r="D387" s="29" t="s">
        <v>485</v>
      </c>
      <c r="E387" s="29" t="s">
        <v>1270</v>
      </c>
      <c r="F387" s="30" t="s">
        <v>449</v>
      </c>
      <c r="G387" s="38" t="s">
        <v>78</v>
      </c>
      <c r="H387" s="29" t="s">
        <v>250</v>
      </c>
      <c r="I387" s="29" t="s">
        <v>715</v>
      </c>
      <c r="J387" s="29" t="s">
        <v>1270</v>
      </c>
      <c r="K387" s="30" t="s">
        <v>58</v>
      </c>
      <c r="L387" s="75">
        <v>1024.42</v>
      </c>
      <c r="M387" s="75">
        <v>0</v>
      </c>
      <c r="N387" s="75">
        <f t="shared" si="13"/>
        <v>1024.42</v>
      </c>
      <c r="O387" s="84"/>
    </row>
    <row r="388" spans="1:15" ht="34.5" customHeight="1">
      <c r="A388" s="36" t="s">
        <v>814</v>
      </c>
      <c r="B388" s="45">
        <v>368</v>
      </c>
      <c r="C388" s="29" t="s">
        <v>1633</v>
      </c>
      <c r="D388" s="29" t="s">
        <v>450</v>
      </c>
      <c r="E388" s="29" t="s">
        <v>1270</v>
      </c>
      <c r="F388" s="30" t="s">
        <v>451</v>
      </c>
      <c r="G388" s="38" t="s">
        <v>638</v>
      </c>
      <c r="H388" s="29" t="s">
        <v>1633</v>
      </c>
      <c r="I388" s="29" t="s">
        <v>716</v>
      </c>
      <c r="J388" s="29" t="s">
        <v>1270</v>
      </c>
      <c r="K388" s="30" t="s">
        <v>59</v>
      </c>
      <c r="L388" s="75">
        <v>1530</v>
      </c>
      <c r="M388" s="75">
        <v>0</v>
      </c>
      <c r="N388" s="75">
        <f t="shared" si="13"/>
        <v>1530</v>
      </c>
      <c r="O388" s="84"/>
    </row>
    <row r="389" spans="1:15" ht="34.5" customHeight="1">
      <c r="A389" s="36" t="s">
        <v>814</v>
      </c>
      <c r="B389" s="45">
        <v>369</v>
      </c>
      <c r="C389" s="29" t="s">
        <v>764</v>
      </c>
      <c r="D389" s="29" t="s">
        <v>731</v>
      </c>
      <c r="E389" s="29" t="s">
        <v>1270</v>
      </c>
      <c r="F389" s="30" t="s">
        <v>467</v>
      </c>
      <c r="G389" s="38" t="s">
        <v>78</v>
      </c>
      <c r="H389" s="29" t="s">
        <v>25</v>
      </c>
      <c r="I389" s="29" t="s">
        <v>29</v>
      </c>
      <c r="J389" s="29" t="s">
        <v>1270</v>
      </c>
      <c r="K389" s="30" t="s">
        <v>61</v>
      </c>
      <c r="L389" s="75">
        <v>3800</v>
      </c>
      <c r="M389" s="75">
        <v>0</v>
      </c>
      <c r="N389" s="75">
        <f t="shared" si="13"/>
        <v>3800</v>
      </c>
      <c r="O389" s="84">
        <v>4617</v>
      </c>
    </row>
    <row r="390" spans="1:15" ht="34.5" customHeight="1">
      <c r="A390" s="36" t="s">
        <v>814</v>
      </c>
      <c r="B390" s="45">
        <v>370</v>
      </c>
      <c r="C390" s="29" t="s">
        <v>764</v>
      </c>
      <c r="D390" s="29" t="s">
        <v>731</v>
      </c>
      <c r="E390" s="29" t="s">
        <v>1270</v>
      </c>
      <c r="F390" s="30" t="s">
        <v>467</v>
      </c>
      <c r="G390" s="38" t="s">
        <v>78</v>
      </c>
      <c r="H390" s="29" t="s">
        <v>26</v>
      </c>
      <c r="I390" s="29" t="s">
        <v>31</v>
      </c>
      <c r="J390" s="29" t="s">
        <v>1270</v>
      </c>
      <c r="K390" s="30" t="s">
        <v>61</v>
      </c>
      <c r="L390" s="75">
        <v>2120</v>
      </c>
      <c r="M390" s="75">
        <v>0</v>
      </c>
      <c r="N390" s="75">
        <f t="shared" si="13"/>
        <v>2120</v>
      </c>
      <c r="O390" s="84"/>
    </row>
    <row r="391" spans="1:15" ht="34.5" customHeight="1">
      <c r="A391" s="36" t="s">
        <v>814</v>
      </c>
      <c r="B391" s="45">
        <v>371</v>
      </c>
      <c r="C391" s="29" t="s">
        <v>764</v>
      </c>
      <c r="D391" s="29" t="s">
        <v>731</v>
      </c>
      <c r="E391" s="29" t="s">
        <v>1270</v>
      </c>
      <c r="F391" s="30" t="s">
        <v>467</v>
      </c>
      <c r="G391" s="38" t="s">
        <v>78</v>
      </c>
      <c r="H391" s="29" t="s">
        <v>27</v>
      </c>
      <c r="I391" s="29" t="s">
        <v>30</v>
      </c>
      <c r="J391" s="29" t="s">
        <v>1270</v>
      </c>
      <c r="K391" s="30" t="s">
        <v>61</v>
      </c>
      <c r="L391" s="75">
        <v>1315</v>
      </c>
      <c r="M391" s="75">
        <v>0</v>
      </c>
      <c r="N391" s="75">
        <f t="shared" si="13"/>
        <v>1315</v>
      </c>
      <c r="O391" s="84"/>
    </row>
    <row r="392" spans="1:15" ht="34.5" customHeight="1">
      <c r="A392" s="36" t="s">
        <v>814</v>
      </c>
      <c r="B392" s="45">
        <v>372</v>
      </c>
      <c r="C392" s="29" t="s">
        <v>764</v>
      </c>
      <c r="D392" s="29" t="s">
        <v>731</v>
      </c>
      <c r="E392" s="29" t="s">
        <v>1270</v>
      </c>
      <c r="F392" s="30" t="s">
        <v>467</v>
      </c>
      <c r="G392" s="38" t="s">
        <v>767</v>
      </c>
      <c r="H392" s="29" t="s">
        <v>28</v>
      </c>
      <c r="I392" s="29" t="s">
        <v>32</v>
      </c>
      <c r="J392" s="29" t="s">
        <v>1270</v>
      </c>
      <c r="K392" s="30" t="s">
        <v>61</v>
      </c>
      <c r="L392" s="75">
        <v>520</v>
      </c>
      <c r="M392" s="75">
        <v>0</v>
      </c>
      <c r="N392" s="75">
        <f t="shared" si="13"/>
        <v>520</v>
      </c>
      <c r="O392" s="84"/>
    </row>
    <row r="393" spans="1:15" ht="34.5" customHeight="1">
      <c r="A393" s="36" t="s">
        <v>814</v>
      </c>
      <c r="B393" s="45">
        <v>373</v>
      </c>
      <c r="C393" s="29" t="s">
        <v>769</v>
      </c>
      <c r="D393" s="29" t="s">
        <v>735</v>
      </c>
      <c r="E393" s="29" t="s">
        <v>1270</v>
      </c>
      <c r="F393" s="30" t="s">
        <v>470</v>
      </c>
      <c r="G393" s="38" t="s">
        <v>638</v>
      </c>
      <c r="H393" s="29" t="s">
        <v>769</v>
      </c>
      <c r="I393" s="29" t="s">
        <v>735</v>
      </c>
      <c r="J393" s="29" t="s">
        <v>1270</v>
      </c>
      <c r="K393" s="30" t="s">
        <v>62</v>
      </c>
      <c r="L393" s="75">
        <v>1230</v>
      </c>
      <c r="M393" s="75">
        <v>0</v>
      </c>
      <c r="N393" s="75">
        <f t="shared" si="13"/>
        <v>1230</v>
      </c>
      <c r="O393" s="84"/>
    </row>
    <row r="394" spans="1:15" ht="34.5" customHeight="1">
      <c r="A394" s="36" t="s">
        <v>814</v>
      </c>
      <c r="B394" s="45">
        <v>374</v>
      </c>
      <c r="C394" s="29" t="s">
        <v>769</v>
      </c>
      <c r="D394" s="29" t="s">
        <v>735</v>
      </c>
      <c r="E394" s="29" t="s">
        <v>1270</v>
      </c>
      <c r="F394" s="30" t="s">
        <v>470</v>
      </c>
      <c r="G394" s="38" t="s">
        <v>638</v>
      </c>
      <c r="H394" s="29" t="s">
        <v>1254</v>
      </c>
      <c r="I394" s="29" t="s">
        <v>929</v>
      </c>
      <c r="J394" s="29" t="s">
        <v>1270</v>
      </c>
      <c r="K394" s="30" t="s">
        <v>62</v>
      </c>
      <c r="L394" s="75">
        <v>800</v>
      </c>
      <c r="M394" s="75">
        <v>0</v>
      </c>
      <c r="N394" s="75">
        <f aca="true" t="shared" si="14" ref="N394:N420">L394+M394</f>
        <v>800</v>
      </c>
      <c r="O394" s="84"/>
    </row>
    <row r="395" spans="1:15" ht="34.5" customHeight="1">
      <c r="A395" s="36" t="s">
        <v>814</v>
      </c>
      <c r="B395" s="45">
        <v>375</v>
      </c>
      <c r="C395" s="29" t="s">
        <v>770</v>
      </c>
      <c r="D395" s="29" t="s">
        <v>473</v>
      </c>
      <c r="E395" s="29" t="s">
        <v>1270</v>
      </c>
      <c r="F395" s="30" t="s">
        <v>474</v>
      </c>
      <c r="G395" s="38" t="s">
        <v>78</v>
      </c>
      <c r="H395" s="29" t="s">
        <v>970</v>
      </c>
      <c r="I395" s="29" t="s">
        <v>930</v>
      </c>
      <c r="J395" s="29" t="s">
        <v>1270</v>
      </c>
      <c r="K395" s="30" t="s">
        <v>63</v>
      </c>
      <c r="L395" s="75">
        <v>1700</v>
      </c>
      <c r="M395" s="75">
        <v>0</v>
      </c>
      <c r="N395" s="75">
        <f t="shared" si="14"/>
        <v>1700</v>
      </c>
      <c r="O395" s="84"/>
    </row>
    <row r="396" spans="1:15" ht="34.5" customHeight="1">
      <c r="A396" s="36" t="s">
        <v>814</v>
      </c>
      <c r="B396" s="45">
        <v>376</v>
      </c>
      <c r="C396" s="29" t="s">
        <v>770</v>
      </c>
      <c r="D396" s="29" t="s">
        <v>473</v>
      </c>
      <c r="E396" s="29" t="s">
        <v>1270</v>
      </c>
      <c r="F396" s="30" t="s">
        <v>474</v>
      </c>
      <c r="G396" s="38" t="s">
        <v>78</v>
      </c>
      <c r="H396" s="29" t="s">
        <v>970</v>
      </c>
      <c r="I396" s="29" t="s">
        <v>566</v>
      </c>
      <c r="J396" s="29" t="s">
        <v>1270</v>
      </c>
      <c r="K396" s="30" t="s">
        <v>63</v>
      </c>
      <c r="L396" s="75">
        <v>2500</v>
      </c>
      <c r="M396" s="75">
        <v>0</v>
      </c>
      <c r="N396" s="75">
        <f t="shared" si="14"/>
        <v>2500</v>
      </c>
      <c r="O396" s="84">
        <v>4605</v>
      </c>
    </row>
    <row r="397" spans="1:15" ht="34.5" customHeight="1">
      <c r="A397" s="36" t="s">
        <v>814</v>
      </c>
      <c r="B397" s="45">
        <v>377</v>
      </c>
      <c r="C397" s="29" t="s">
        <v>770</v>
      </c>
      <c r="D397" s="29" t="s">
        <v>473</v>
      </c>
      <c r="E397" s="29" t="s">
        <v>1270</v>
      </c>
      <c r="F397" s="30" t="s">
        <v>474</v>
      </c>
      <c r="G397" s="38" t="s">
        <v>78</v>
      </c>
      <c r="H397" s="29" t="s">
        <v>970</v>
      </c>
      <c r="I397" s="29" t="s">
        <v>255</v>
      </c>
      <c r="J397" s="29" t="s">
        <v>1270</v>
      </c>
      <c r="K397" s="30" t="s">
        <v>63</v>
      </c>
      <c r="L397" s="75">
        <v>400</v>
      </c>
      <c r="M397" s="75">
        <v>0</v>
      </c>
      <c r="N397" s="75">
        <f t="shared" si="14"/>
        <v>400</v>
      </c>
      <c r="O397" s="84">
        <v>145</v>
      </c>
    </row>
    <row r="398" spans="1:15" ht="34.5" customHeight="1">
      <c r="A398" s="36" t="s">
        <v>814</v>
      </c>
      <c r="B398" s="45">
        <v>378</v>
      </c>
      <c r="C398" s="29" t="s">
        <v>1153</v>
      </c>
      <c r="D398" s="29" t="s">
        <v>486</v>
      </c>
      <c r="E398" s="29" t="s">
        <v>1270</v>
      </c>
      <c r="F398" s="30" t="s">
        <v>477</v>
      </c>
      <c r="G398" s="38" t="s">
        <v>78</v>
      </c>
      <c r="H398" s="29" t="s">
        <v>970</v>
      </c>
      <c r="I398" s="29" t="s">
        <v>742</v>
      </c>
      <c r="J398" s="29" t="s">
        <v>1270</v>
      </c>
      <c r="K398" s="30" t="s">
        <v>64</v>
      </c>
      <c r="L398" s="75">
        <v>780</v>
      </c>
      <c r="M398" s="75">
        <v>0</v>
      </c>
      <c r="N398" s="75">
        <f t="shared" si="14"/>
        <v>780</v>
      </c>
      <c r="O398" s="84">
        <v>9100</v>
      </c>
    </row>
    <row r="399" spans="1:15" ht="34.5" customHeight="1">
      <c r="A399" s="36" t="s">
        <v>814</v>
      </c>
      <c r="B399" s="45">
        <v>379</v>
      </c>
      <c r="C399" s="29" t="s">
        <v>1153</v>
      </c>
      <c r="D399" s="29" t="s">
        <v>486</v>
      </c>
      <c r="E399" s="29" t="s">
        <v>1270</v>
      </c>
      <c r="F399" s="30" t="s">
        <v>477</v>
      </c>
      <c r="G399" s="38" t="s">
        <v>78</v>
      </c>
      <c r="H399" s="29" t="s">
        <v>970</v>
      </c>
      <c r="I399" s="29" t="s">
        <v>743</v>
      </c>
      <c r="J399" s="29" t="s">
        <v>1270</v>
      </c>
      <c r="K399" s="30" t="s">
        <v>64</v>
      </c>
      <c r="L399" s="75">
        <v>1580</v>
      </c>
      <c r="M399" s="75">
        <v>0</v>
      </c>
      <c r="N399" s="75">
        <f t="shared" si="14"/>
        <v>1580</v>
      </c>
      <c r="O399" s="84"/>
    </row>
    <row r="400" spans="1:15" ht="34.5" customHeight="1">
      <c r="A400" s="36" t="s">
        <v>814</v>
      </c>
      <c r="B400" s="45">
        <v>380</v>
      </c>
      <c r="C400" s="29" t="s">
        <v>1153</v>
      </c>
      <c r="D400" s="29" t="s">
        <v>486</v>
      </c>
      <c r="E400" s="29" t="s">
        <v>1270</v>
      </c>
      <c r="F400" s="30" t="s">
        <v>477</v>
      </c>
      <c r="G400" s="38" t="s">
        <v>78</v>
      </c>
      <c r="H400" s="29" t="s">
        <v>970</v>
      </c>
      <c r="I400" s="29" t="s">
        <v>744</v>
      </c>
      <c r="J400" s="29" t="s">
        <v>1270</v>
      </c>
      <c r="K400" s="30" t="s">
        <v>64</v>
      </c>
      <c r="L400" s="75">
        <v>1350</v>
      </c>
      <c r="M400" s="75">
        <v>0</v>
      </c>
      <c r="N400" s="75">
        <f t="shared" si="14"/>
        <v>1350</v>
      </c>
      <c r="O400" s="84"/>
    </row>
    <row r="401" spans="1:15" ht="34.5" customHeight="1">
      <c r="A401" s="36" t="s">
        <v>814</v>
      </c>
      <c r="B401" s="45">
        <v>381</v>
      </c>
      <c r="C401" s="29" t="s">
        <v>1153</v>
      </c>
      <c r="D401" s="29" t="s">
        <v>486</v>
      </c>
      <c r="E401" s="29" t="s">
        <v>1270</v>
      </c>
      <c r="F401" s="30" t="s">
        <v>477</v>
      </c>
      <c r="G401" s="38" t="s">
        <v>78</v>
      </c>
      <c r="H401" s="29" t="s">
        <v>970</v>
      </c>
      <c r="I401" s="29" t="s">
        <v>745</v>
      </c>
      <c r="J401" s="29" t="s">
        <v>1270</v>
      </c>
      <c r="K401" s="30" t="s">
        <v>64</v>
      </c>
      <c r="L401" s="75">
        <v>570</v>
      </c>
      <c r="M401" s="75">
        <v>0</v>
      </c>
      <c r="N401" s="75">
        <f t="shared" si="14"/>
        <v>570</v>
      </c>
      <c r="O401" s="84"/>
    </row>
    <row r="402" spans="1:15" ht="34.5" customHeight="1">
      <c r="A402" s="36" t="s">
        <v>814</v>
      </c>
      <c r="B402" s="45">
        <v>382</v>
      </c>
      <c r="C402" s="29" t="s">
        <v>1153</v>
      </c>
      <c r="D402" s="29" t="s">
        <v>486</v>
      </c>
      <c r="E402" s="29" t="s">
        <v>1270</v>
      </c>
      <c r="F402" s="30" t="s">
        <v>477</v>
      </c>
      <c r="G402" s="38" t="s">
        <v>78</v>
      </c>
      <c r="H402" s="29" t="s">
        <v>970</v>
      </c>
      <c r="I402" s="29" t="s">
        <v>746</v>
      </c>
      <c r="J402" s="29" t="s">
        <v>1270</v>
      </c>
      <c r="K402" s="30" t="s">
        <v>64</v>
      </c>
      <c r="L402" s="75">
        <v>1380</v>
      </c>
      <c r="M402" s="75">
        <v>0</v>
      </c>
      <c r="N402" s="75">
        <f t="shared" si="14"/>
        <v>1380</v>
      </c>
      <c r="O402" s="84"/>
    </row>
    <row r="403" spans="1:15" ht="34.5" customHeight="1">
      <c r="A403" s="36" t="s">
        <v>814</v>
      </c>
      <c r="B403" s="45">
        <v>383</v>
      </c>
      <c r="C403" s="29" t="s">
        <v>1153</v>
      </c>
      <c r="D403" s="29" t="s">
        <v>486</v>
      </c>
      <c r="E403" s="29" t="s">
        <v>1270</v>
      </c>
      <c r="F403" s="30" t="s">
        <v>477</v>
      </c>
      <c r="G403" s="38" t="s">
        <v>767</v>
      </c>
      <c r="H403" s="29" t="s">
        <v>767</v>
      </c>
      <c r="I403" s="29" t="s">
        <v>747</v>
      </c>
      <c r="J403" s="29" t="s">
        <v>1270</v>
      </c>
      <c r="K403" s="30" t="s">
        <v>64</v>
      </c>
      <c r="L403" s="75">
        <v>350</v>
      </c>
      <c r="M403" s="75">
        <v>0</v>
      </c>
      <c r="N403" s="75">
        <f t="shared" si="14"/>
        <v>350</v>
      </c>
      <c r="O403" s="84"/>
    </row>
    <row r="404" spans="1:15" ht="34.5" customHeight="1">
      <c r="A404" s="36" t="s">
        <v>814</v>
      </c>
      <c r="B404" s="45">
        <v>384</v>
      </c>
      <c r="C404" s="29" t="s">
        <v>1153</v>
      </c>
      <c r="D404" s="29" t="s">
        <v>486</v>
      </c>
      <c r="E404" s="29" t="s">
        <v>1270</v>
      </c>
      <c r="F404" s="30" t="s">
        <v>477</v>
      </c>
      <c r="G404" s="38" t="s">
        <v>767</v>
      </c>
      <c r="H404" s="29" t="s">
        <v>767</v>
      </c>
      <c r="I404" s="29" t="s">
        <v>230</v>
      </c>
      <c r="J404" s="29" t="s">
        <v>1270</v>
      </c>
      <c r="K404" s="30" t="s">
        <v>64</v>
      </c>
      <c r="L404" s="75">
        <v>660</v>
      </c>
      <c r="M404" s="75">
        <v>0</v>
      </c>
      <c r="N404" s="75">
        <f t="shared" si="14"/>
        <v>660</v>
      </c>
      <c r="O404" s="84"/>
    </row>
    <row r="405" spans="1:15" ht="34.5" customHeight="1">
      <c r="A405" s="36" t="s">
        <v>814</v>
      </c>
      <c r="B405" s="45">
        <v>385</v>
      </c>
      <c r="C405" s="29" t="s">
        <v>1155</v>
      </c>
      <c r="D405" s="29" t="s">
        <v>480</v>
      </c>
      <c r="E405" s="29" t="s">
        <v>1270</v>
      </c>
      <c r="F405" s="30" t="s">
        <v>481</v>
      </c>
      <c r="G405" s="38" t="s">
        <v>78</v>
      </c>
      <c r="H405" s="29" t="s">
        <v>1061</v>
      </c>
      <c r="I405" s="29" t="s">
        <v>1145</v>
      </c>
      <c r="J405" s="29" t="s">
        <v>1270</v>
      </c>
      <c r="K405" s="30" t="s">
        <v>66</v>
      </c>
      <c r="L405" s="75">
        <v>82</v>
      </c>
      <c r="M405" s="75">
        <v>0</v>
      </c>
      <c r="N405" s="75">
        <f t="shared" si="14"/>
        <v>82</v>
      </c>
      <c r="O405" s="84">
        <v>6300</v>
      </c>
    </row>
    <row r="406" spans="1:15" ht="34.5" customHeight="1">
      <c r="A406" s="36" t="s">
        <v>814</v>
      </c>
      <c r="B406" s="45">
        <v>386</v>
      </c>
      <c r="C406" s="29" t="s">
        <v>1155</v>
      </c>
      <c r="D406" s="29" t="s">
        <v>480</v>
      </c>
      <c r="E406" s="29" t="s">
        <v>1270</v>
      </c>
      <c r="F406" s="30" t="s">
        <v>481</v>
      </c>
      <c r="G406" s="38" t="s">
        <v>78</v>
      </c>
      <c r="H406" s="29" t="s">
        <v>1053</v>
      </c>
      <c r="I406" s="29" t="s">
        <v>1146</v>
      </c>
      <c r="J406" s="29" t="s">
        <v>1270</v>
      </c>
      <c r="K406" s="30" t="s">
        <v>66</v>
      </c>
      <c r="L406" s="75">
        <v>499.45</v>
      </c>
      <c r="M406" s="75">
        <v>0</v>
      </c>
      <c r="N406" s="75">
        <f t="shared" si="14"/>
        <v>499.45</v>
      </c>
      <c r="O406" s="84"/>
    </row>
    <row r="407" spans="1:15" ht="34.5" customHeight="1">
      <c r="A407" s="36" t="s">
        <v>814</v>
      </c>
      <c r="B407" s="45">
        <v>387</v>
      </c>
      <c r="C407" s="29" t="s">
        <v>1155</v>
      </c>
      <c r="D407" s="29" t="s">
        <v>480</v>
      </c>
      <c r="E407" s="29" t="s">
        <v>1270</v>
      </c>
      <c r="F407" s="30" t="s">
        <v>481</v>
      </c>
      <c r="G407" s="38" t="s">
        <v>78</v>
      </c>
      <c r="H407" s="29" t="s">
        <v>1054</v>
      </c>
      <c r="I407" s="29" t="s">
        <v>1247</v>
      </c>
      <c r="J407" s="29" t="s">
        <v>1270</v>
      </c>
      <c r="K407" s="30" t="s">
        <v>66</v>
      </c>
      <c r="L407" s="75">
        <v>934.22</v>
      </c>
      <c r="M407" s="75">
        <v>0</v>
      </c>
      <c r="N407" s="75">
        <f t="shared" si="14"/>
        <v>934.22</v>
      </c>
      <c r="O407" s="84"/>
    </row>
    <row r="408" spans="1:15" ht="34.5" customHeight="1">
      <c r="A408" s="36" t="s">
        <v>814</v>
      </c>
      <c r="B408" s="45">
        <v>388</v>
      </c>
      <c r="C408" s="29" t="s">
        <v>1155</v>
      </c>
      <c r="D408" s="29" t="s">
        <v>480</v>
      </c>
      <c r="E408" s="29" t="s">
        <v>1270</v>
      </c>
      <c r="F408" s="30" t="s">
        <v>481</v>
      </c>
      <c r="G408" s="38" t="s">
        <v>78</v>
      </c>
      <c r="H408" s="29" t="s">
        <v>1055</v>
      </c>
      <c r="I408" s="29" t="s">
        <v>231</v>
      </c>
      <c r="J408" s="29" t="s">
        <v>1270</v>
      </c>
      <c r="K408" s="30" t="s">
        <v>66</v>
      </c>
      <c r="L408" s="75">
        <v>3486.63</v>
      </c>
      <c r="M408" s="75">
        <v>0</v>
      </c>
      <c r="N408" s="75">
        <f t="shared" si="14"/>
        <v>3486.63</v>
      </c>
      <c r="O408" s="84"/>
    </row>
    <row r="409" spans="1:15" ht="34.5" customHeight="1">
      <c r="A409" s="36" t="s">
        <v>814</v>
      </c>
      <c r="B409" s="45">
        <v>389</v>
      </c>
      <c r="C409" s="29" t="s">
        <v>1155</v>
      </c>
      <c r="D409" s="29" t="s">
        <v>480</v>
      </c>
      <c r="E409" s="29" t="s">
        <v>1270</v>
      </c>
      <c r="F409" s="30" t="s">
        <v>481</v>
      </c>
      <c r="G409" s="38" t="s">
        <v>767</v>
      </c>
      <c r="H409" s="29" t="s">
        <v>1248</v>
      </c>
      <c r="I409" s="29" t="s">
        <v>1249</v>
      </c>
      <c r="J409" s="29" t="s">
        <v>1270</v>
      </c>
      <c r="K409" s="30" t="s">
        <v>66</v>
      </c>
      <c r="L409" s="74">
        <v>164.89</v>
      </c>
      <c r="M409" s="74">
        <v>0</v>
      </c>
      <c r="N409" s="75">
        <f t="shared" si="14"/>
        <v>164.89</v>
      </c>
      <c r="O409" s="93"/>
    </row>
    <row r="410" spans="1:15" ht="34.5" customHeight="1">
      <c r="A410" s="36" t="s">
        <v>814</v>
      </c>
      <c r="B410" s="45">
        <v>390</v>
      </c>
      <c r="C410" s="29" t="s">
        <v>1155</v>
      </c>
      <c r="D410" s="29" t="s">
        <v>480</v>
      </c>
      <c r="E410" s="29" t="s">
        <v>1270</v>
      </c>
      <c r="F410" s="30" t="s">
        <v>481</v>
      </c>
      <c r="G410" s="38" t="s">
        <v>78</v>
      </c>
      <c r="H410" s="29" t="s">
        <v>1056</v>
      </c>
      <c r="I410" s="29" t="s">
        <v>1250</v>
      </c>
      <c r="J410" s="29" t="s">
        <v>1270</v>
      </c>
      <c r="K410" s="30" t="s">
        <v>66</v>
      </c>
      <c r="L410" s="74">
        <v>697.77</v>
      </c>
      <c r="M410" s="74">
        <v>0</v>
      </c>
      <c r="N410" s="75">
        <f t="shared" si="14"/>
        <v>697.77</v>
      </c>
      <c r="O410" s="93"/>
    </row>
    <row r="411" spans="1:15" ht="34.5" customHeight="1">
      <c r="A411" s="36" t="s">
        <v>814</v>
      </c>
      <c r="B411" s="45">
        <v>391</v>
      </c>
      <c r="C411" s="29" t="s">
        <v>1154</v>
      </c>
      <c r="D411" s="29" t="s">
        <v>479</v>
      </c>
      <c r="E411" s="29" t="s">
        <v>1270</v>
      </c>
      <c r="F411" s="30" t="s">
        <v>478</v>
      </c>
      <c r="G411" s="38" t="s">
        <v>78</v>
      </c>
      <c r="H411" s="29" t="s">
        <v>1050</v>
      </c>
      <c r="I411" s="29" t="s">
        <v>233</v>
      </c>
      <c r="J411" s="29" t="s">
        <v>553</v>
      </c>
      <c r="K411" s="30" t="s">
        <v>65</v>
      </c>
      <c r="L411" s="75">
        <v>2825</v>
      </c>
      <c r="M411" s="75">
        <v>0</v>
      </c>
      <c r="N411" s="75">
        <f t="shared" si="14"/>
        <v>2825</v>
      </c>
      <c r="O411" s="84">
        <v>5969</v>
      </c>
    </row>
    <row r="412" spans="1:15" ht="34.5" customHeight="1">
      <c r="A412" s="36" t="s">
        <v>814</v>
      </c>
      <c r="B412" s="45">
        <v>392</v>
      </c>
      <c r="C412" s="29" t="s">
        <v>1154</v>
      </c>
      <c r="D412" s="29" t="s">
        <v>479</v>
      </c>
      <c r="E412" s="29" t="s">
        <v>1270</v>
      </c>
      <c r="F412" s="30" t="s">
        <v>478</v>
      </c>
      <c r="G412" s="38" t="s">
        <v>78</v>
      </c>
      <c r="H412" s="29" t="s">
        <v>1051</v>
      </c>
      <c r="I412" s="29" t="s">
        <v>234</v>
      </c>
      <c r="J412" s="29" t="s">
        <v>553</v>
      </c>
      <c r="K412" s="30" t="s">
        <v>65</v>
      </c>
      <c r="L412" s="75">
        <v>3088</v>
      </c>
      <c r="M412" s="75">
        <v>0</v>
      </c>
      <c r="N412" s="75">
        <f t="shared" si="14"/>
        <v>3088</v>
      </c>
      <c r="O412" s="84"/>
    </row>
    <row r="413" spans="1:15" ht="34.5" customHeight="1">
      <c r="A413" s="36" t="s">
        <v>814</v>
      </c>
      <c r="B413" s="45">
        <v>393</v>
      </c>
      <c r="C413" s="29" t="s">
        <v>1154</v>
      </c>
      <c r="D413" s="29" t="s">
        <v>479</v>
      </c>
      <c r="E413" s="29" t="s">
        <v>1270</v>
      </c>
      <c r="F413" s="30" t="s">
        <v>478</v>
      </c>
      <c r="G413" s="38" t="s">
        <v>78</v>
      </c>
      <c r="H413" s="29" t="s">
        <v>1052</v>
      </c>
      <c r="I413" s="29" t="s">
        <v>235</v>
      </c>
      <c r="J413" s="29" t="s">
        <v>553</v>
      </c>
      <c r="K413" s="30" t="s">
        <v>65</v>
      </c>
      <c r="L413" s="75">
        <v>866</v>
      </c>
      <c r="M413" s="75">
        <v>0</v>
      </c>
      <c r="N413" s="75">
        <f t="shared" si="14"/>
        <v>866</v>
      </c>
      <c r="O413" s="84"/>
    </row>
    <row r="414" spans="1:15" ht="34.5" customHeight="1">
      <c r="A414" s="36" t="s">
        <v>814</v>
      </c>
      <c r="B414" s="45">
        <v>394</v>
      </c>
      <c r="C414" s="29" t="s">
        <v>1154</v>
      </c>
      <c r="D414" s="29" t="s">
        <v>479</v>
      </c>
      <c r="E414" s="29" t="s">
        <v>1270</v>
      </c>
      <c r="F414" s="30" t="s">
        <v>478</v>
      </c>
      <c r="G414" s="38" t="s">
        <v>767</v>
      </c>
      <c r="H414" s="29" t="s">
        <v>1058</v>
      </c>
      <c r="I414" s="29" t="s">
        <v>232</v>
      </c>
      <c r="J414" s="29" t="s">
        <v>553</v>
      </c>
      <c r="K414" s="30" t="s">
        <v>65</v>
      </c>
      <c r="L414" s="75">
        <v>640</v>
      </c>
      <c r="M414" s="75">
        <v>0</v>
      </c>
      <c r="N414" s="75">
        <f t="shared" si="14"/>
        <v>640</v>
      </c>
      <c r="O414" s="84"/>
    </row>
    <row r="415" spans="1:15" ht="34.5" customHeight="1">
      <c r="A415" s="36" t="s">
        <v>814</v>
      </c>
      <c r="B415" s="45">
        <v>395</v>
      </c>
      <c r="C415" s="29" t="s">
        <v>751</v>
      </c>
      <c r="D415" s="29" t="s">
        <v>405</v>
      </c>
      <c r="E415" s="29" t="s">
        <v>404</v>
      </c>
      <c r="F415" s="30" t="s">
        <v>443</v>
      </c>
      <c r="G415" s="38" t="s">
        <v>78</v>
      </c>
      <c r="H415" s="29" t="s">
        <v>970</v>
      </c>
      <c r="I415" s="29" t="s">
        <v>405</v>
      </c>
      <c r="J415" s="29" t="s">
        <v>404</v>
      </c>
      <c r="K415" s="30" t="s">
        <v>48</v>
      </c>
      <c r="L415" s="75">
        <v>1508</v>
      </c>
      <c r="M415" s="75">
        <v>0</v>
      </c>
      <c r="N415" s="75">
        <f t="shared" si="14"/>
        <v>1508</v>
      </c>
      <c r="O415" s="84">
        <v>1620</v>
      </c>
    </row>
    <row r="416" spans="1:15" ht="34.5" customHeight="1">
      <c r="A416" s="36" t="s">
        <v>814</v>
      </c>
      <c r="B416" s="45">
        <v>396</v>
      </c>
      <c r="C416" s="29" t="s">
        <v>751</v>
      </c>
      <c r="D416" s="29" t="s">
        <v>405</v>
      </c>
      <c r="E416" s="29" t="s">
        <v>404</v>
      </c>
      <c r="F416" s="30" t="s">
        <v>443</v>
      </c>
      <c r="G416" s="38" t="s">
        <v>767</v>
      </c>
      <c r="H416" s="29" t="s">
        <v>767</v>
      </c>
      <c r="I416" s="29" t="s">
        <v>1195</v>
      </c>
      <c r="J416" s="29" t="s">
        <v>404</v>
      </c>
      <c r="K416" s="30" t="s">
        <v>48</v>
      </c>
      <c r="L416" s="75">
        <v>472</v>
      </c>
      <c r="M416" s="75">
        <v>0</v>
      </c>
      <c r="N416" s="75">
        <f t="shared" si="14"/>
        <v>472</v>
      </c>
      <c r="O416" s="84"/>
    </row>
    <row r="417" spans="1:15" ht="34.5" customHeight="1">
      <c r="A417" s="36" t="s">
        <v>814</v>
      </c>
      <c r="B417" s="45">
        <v>397</v>
      </c>
      <c r="C417" s="29" t="s">
        <v>1156</v>
      </c>
      <c r="D417" s="29" t="s">
        <v>482</v>
      </c>
      <c r="E417" s="29" t="s">
        <v>1251</v>
      </c>
      <c r="F417" s="30" t="s">
        <v>483</v>
      </c>
      <c r="G417" s="38" t="s">
        <v>78</v>
      </c>
      <c r="H417" s="29" t="s">
        <v>970</v>
      </c>
      <c r="I417" s="29" t="s">
        <v>1373</v>
      </c>
      <c r="J417" s="29" t="s">
        <v>1251</v>
      </c>
      <c r="K417" s="30" t="s">
        <v>67</v>
      </c>
      <c r="L417" s="75">
        <v>2150</v>
      </c>
      <c r="M417" s="75">
        <v>0</v>
      </c>
      <c r="N417" s="75">
        <f t="shared" si="14"/>
        <v>2150</v>
      </c>
      <c r="O417" s="87">
        <v>4200</v>
      </c>
    </row>
    <row r="418" spans="1:15" ht="34.5" customHeight="1">
      <c r="A418" s="36" t="s">
        <v>814</v>
      </c>
      <c r="B418" s="45">
        <v>398</v>
      </c>
      <c r="C418" s="29" t="s">
        <v>1156</v>
      </c>
      <c r="D418" s="29" t="s">
        <v>482</v>
      </c>
      <c r="E418" s="29" t="s">
        <v>1251</v>
      </c>
      <c r="F418" s="30" t="s">
        <v>483</v>
      </c>
      <c r="G418" s="38" t="s">
        <v>78</v>
      </c>
      <c r="H418" s="29" t="s">
        <v>970</v>
      </c>
      <c r="I418" s="29" t="s">
        <v>1373</v>
      </c>
      <c r="J418" s="29" t="s">
        <v>1251</v>
      </c>
      <c r="K418" s="30" t="s">
        <v>67</v>
      </c>
      <c r="L418" s="75">
        <v>1537</v>
      </c>
      <c r="M418" s="75">
        <v>0</v>
      </c>
      <c r="N418" s="75">
        <f t="shared" si="14"/>
        <v>1537</v>
      </c>
      <c r="O418" s="84"/>
    </row>
    <row r="419" spans="1:15" ht="34.5" customHeight="1">
      <c r="A419" s="36" t="s">
        <v>814</v>
      </c>
      <c r="B419" s="45">
        <v>399</v>
      </c>
      <c r="C419" s="29" t="s">
        <v>1156</v>
      </c>
      <c r="D419" s="29" t="s">
        <v>482</v>
      </c>
      <c r="E419" s="29" t="s">
        <v>1251</v>
      </c>
      <c r="F419" s="30" t="s">
        <v>483</v>
      </c>
      <c r="G419" s="38" t="s">
        <v>767</v>
      </c>
      <c r="H419" s="29" t="s">
        <v>767</v>
      </c>
      <c r="I419" s="29" t="s">
        <v>1373</v>
      </c>
      <c r="J419" s="29" t="s">
        <v>1251</v>
      </c>
      <c r="K419" s="30" t="s">
        <v>67</v>
      </c>
      <c r="L419" s="75">
        <v>1750</v>
      </c>
      <c r="M419" s="75">
        <v>0</v>
      </c>
      <c r="N419" s="75">
        <f t="shared" si="14"/>
        <v>1750</v>
      </c>
      <c r="O419" s="84"/>
    </row>
    <row r="420" spans="1:15" ht="34.5" customHeight="1">
      <c r="A420" s="36" t="s">
        <v>814</v>
      </c>
      <c r="B420" s="45">
        <v>400</v>
      </c>
      <c r="C420" s="29" t="s">
        <v>1156</v>
      </c>
      <c r="D420" s="29" t="s">
        <v>482</v>
      </c>
      <c r="E420" s="29" t="s">
        <v>1251</v>
      </c>
      <c r="F420" s="30" t="s">
        <v>483</v>
      </c>
      <c r="G420" s="38" t="s">
        <v>767</v>
      </c>
      <c r="H420" s="29" t="s">
        <v>767</v>
      </c>
      <c r="I420" s="29" t="s">
        <v>1373</v>
      </c>
      <c r="J420" s="29" t="s">
        <v>1251</v>
      </c>
      <c r="K420" s="30" t="s">
        <v>67</v>
      </c>
      <c r="L420" s="75">
        <v>1600</v>
      </c>
      <c r="M420" s="75">
        <v>0</v>
      </c>
      <c r="N420" s="75">
        <f t="shared" si="14"/>
        <v>1600</v>
      </c>
      <c r="O420" s="84"/>
    </row>
    <row r="421" spans="1:15" ht="34.5" customHeight="1">
      <c r="A421" s="46"/>
      <c r="B421" s="40"/>
      <c r="C421" s="47"/>
      <c r="D421" s="47"/>
      <c r="E421" s="47"/>
      <c r="F421" s="47"/>
      <c r="G421" s="47"/>
      <c r="H421" s="45">
        <f>COUNTIF(H330:H420,"&lt;&gt;")</f>
        <v>91</v>
      </c>
      <c r="I421" s="45">
        <f>COUNTIF(I330:I420,"&lt;&gt;")</f>
        <v>91</v>
      </c>
      <c r="J421" s="45">
        <f>COUNTIF(J330:J420,"&lt;&gt;")</f>
        <v>91</v>
      </c>
      <c r="K421" s="45">
        <f>COUNTIF(K330:K420,"&lt;&gt;")</f>
        <v>91</v>
      </c>
      <c r="L421" s="76">
        <f>SUM(L330:L420)</f>
        <v>123605.31</v>
      </c>
      <c r="M421" s="76">
        <f>SUM(M330:M420)</f>
        <v>20769.690000000002</v>
      </c>
      <c r="N421" s="76">
        <f>SUM(N330:N420)</f>
        <v>144375</v>
      </c>
      <c r="O421" s="88">
        <f>SUM(O330:O420)</f>
        <v>108370</v>
      </c>
    </row>
    <row r="422" spans="1:15" ht="34.5" customHeight="1">
      <c r="A422" s="35"/>
      <c r="B422" s="47"/>
      <c r="C422" s="36" t="s">
        <v>815</v>
      </c>
      <c r="D422" s="40"/>
      <c r="E422" s="40"/>
      <c r="F422" s="41"/>
      <c r="G422" s="41"/>
      <c r="H422" s="40"/>
      <c r="I422" s="40"/>
      <c r="J422" s="40"/>
      <c r="K422" s="41"/>
      <c r="L422" s="78"/>
      <c r="M422" s="85"/>
      <c r="N422" s="78"/>
      <c r="O422" s="90"/>
    </row>
    <row r="423" spans="1:15" ht="34.5" customHeight="1">
      <c r="A423" s="36" t="s">
        <v>815</v>
      </c>
      <c r="B423" s="45">
        <v>401</v>
      </c>
      <c r="C423" s="29" t="s">
        <v>1694</v>
      </c>
      <c r="D423" s="29" t="s">
        <v>1666</v>
      </c>
      <c r="E423" s="29" t="s">
        <v>1667</v>
      </c>
      <c r="F423" s="30" t="s">
        <v>1668</v>
      </c>
      <c r="G423" s="38" t="s">
        <v>78</v>
      </c>
      <c r="H423" s="29" t="s">
        <v>970</v>
      </c>
      <c r="I423" s="29" t="s">
        <v>1349</v>
      </c>
      <c r="J423" s="29" t="s">
        <v>795</v>
      </c>
      <c r="K423" s="30" t="s">
        <v>273</v>
      </c>
      <c r="L423" s="75">
        <v>2220</v>
      </c>
      <c r="M423" s="75">
        <v>0</v>
      </c>
      <c r="N423" s="75">
        <f aca="true" t="shared" si="15" ref="N423:N466">L423+M423</f>
        <v>2220</v>
      </c>
      <c r="O423" s="84"/>
    </row>
    <row r="424" spans="1:15" ht="34.5" customHeight="1">
      <c r="A424" s="36" t="s">
        <v>815</v>
      </c>
      <c r="B424" s="45">
        <v>402</v>
      </c>
      <c r="C424" s="29" t="s">
        <v>704</v>
      </c>
      <c r="D424" s="29" t="s">
        <v>1672</v>
      </c>
      <c r="E424" s="29" t="s">
        <v>1673</v>
      </c>
      <c r="F424" s="30" t="s">
        <v>1674</v>
      </c>
      <c r="G424" s="38" t="s">
        <v>638</v>
      </c>
      <c r="H424" s="29" t="s">
        <v>1097</v>
      </c>
      <c r="I424" s="29" t="s">
        <v>1356</v>
      </c>
      <c r="J424" s="29" t="s">
        <v>1375</v>
      </c>
      <c r="K424" s="30" t="s">
        <v>274</v>
      </c>
      <c r="L424" s="75">
        <v>492</v>
      </c>
      <c r="M424" s="75">
        <v>0</v>
      </c>
      <c r="N424" s="75">
        <f t="shared" si="15"/>
        <v>492</v>
      </c>
      <c r="O424" s="84"/>
    </row>
    <row r="425" spans="1:15" ht="34.5" customHeight="1">
      <c r="A425" s="36" t="s">
        <v>815</v>
      </c>
      <c r="B425" s="45">
        <v>403</v>
      </c>
      <c r="C425" s="29" t="s">
        <v>697</v>
      </c>
      <c r="D425" s="29" t="s">
        <v>1636</v>
      </c>
      <c r="E425" s="29" t="s">
        <v>791</v>
      </c>
      <c r="F425" s="30" t="s">
        <v>1637</v>
      </c>
      <c r="G425" s="38" t="s">
        <v>638</v>
      </c>
      <c r="H425" s="29" t="s">
        <v>697</v>
      </c>
      <c r="I425" s="29" t="s">
        <v>1358</v>
      </c>
      <c r="J425" s="29" t="s">
        <v>791</v>
      </c>
      <c r="K425" s="30" t="s">
        <v>1637</v>
      </c>
      <c r="L425" s="75">
        <v>942.6</v>
      </c>
      <c r="M425" s="75">
        <v>0</v>
      </c>
      <c r="N425" s="75">
        <f t="shared" si="15"/>
        <v>942.6</v>
      </c>
      <c r="O425" s="84"/>
    </row>
    <row r="426" spans="1:15" ht="34.5" customHeight="1">
      <c r="A426" s="36" t="s">
        <v>815</v>
      </c>
      <c r="B426" s="45">
        <v>404</v>
      </c>
      <c r="C426" s="29" t="s">
        <v>703</v>
      </c>
      <c r="D426" s="29" t="s">
        <v>1342</v>
      </c>
      <c r="E426" s="29" t="s">
        <v>791</v>
      </c>
      <c r="F426" s="30" t="s">
        <v>1659</v>
      </c>
      <c r="G426" s="38" t="s">
        <v>638</v>
      </c>
      <c r="H426" s="29" t="s">
        <v>703</v>
      </c>
      <c r="I426" s="29" t="s">
        <v>1342</v>
      </c>
      <c r="J426" s="29" t="s">
        <v>791</v>
      </c>
      <c r="K426" s="30" t="s">
        <v>1659</v>
      </c>
      <c r="L426" s="75">
        <v>1637.37</v>
      </c>
      <c r="M426" s="75">
        <v>0</v>
      </c>
      <c r="N426" s="75">
        <f t="shared" si="15"/>
        <v>1637.37</v>
      </c>
      <c r="O426" s="84"/>
    </row>
    <row r="427" spans="1:15" ht="34.5" customHeight="1">
      <c r="A427" s="36" t="s">
        <v>815</v>
      </c>
      <c r="B427" s="45">
        <v>405</v>
      </c>
      <c r="C427" s="29" t="s">
        <v>699</v>
      </c>
      <c r="D427" s="29" t="s">
        <v>1654</v>
      </c>
      <c r="E427" s="29" t="s">
        <v>1253</v>
      </c>
      <c r="F427" s="30" t="s">
        <v>1655</v>
      </c>
      <c r="G427" s="38" t="s">
        <v>78</v>
      </c>
      <c r="H427" s="29" t="s">
        <v>970</v>
      </c>
      <c r="I427" s="29" t="s">
        <v>1336</v>
      </c>
      <c r="J427" s="29" t="s">
        <v>1253</v>
      </c>
      <c r="K427" s="30" t="s">
        <v>275</v>
      </c>
      <c r="L427" s="75">
        <v>1200</v>
      </c>
      <c r="M427" s="75">
        <v>0</v>
      </c>
      <c r="N427" s="75">
        <f t="shared" si="15"/>
        <v>1200</v>
      </c>
      <c r="O427" s="84"/>
    </row>
    <row r="428" spans="1:15" ht="34.5" customHeight="1">
      <c r="A428" s="36" t="s">
        <v>815</v>
      </c>
      <c r="B428" s="45">
        <v>406</v>
      </c>
      <c r="C428" s="29" t="s">
        <v>940</v>
      </c>
      <c r="D428" s="29" t="s">
        <v>1353</v>
      </c>
      <c r="E428" s="29" t="s">
        <v>796</v>
      </c>
      <c r="F428" s="30" t="s">
        <v>1669</v>
      </c>
      <c r="G428" s="38" t="s">
        <v>78</v>
      </c>
      <c r="H428" s="29" t="s">
        <v>970</v>
      </c>
      <c r="I428" s="29" t="s">
        <v>1353</v>
      </c>
      <c r="J428" s="29" t="s">
        <v>796</v>
      </c>
      <c r="K428" s="30" t="s">
        <v>1669</v>
      </c>
      <c r="L428" s="75">
        <v>731</v>
      </c>
      <c r="M428" s="75">
        <v>0</v>
      </c>
      <c r="N428" s="75">
        <f t="shared" si="15"/>
        <v>731</v>
      </c>
      <c r="O428" s="84"/>
    </row>
    <row r="429" spans="1:15" ht="34.5" customHeight="1">
      <c r="A429" s="36" t="s">
        <v>815</v>
      </c>
      <c r="B429" s="45">
        <v>407</v>
      </c>
      <c r="C429" s="29" t="s">
        <v>940</v>
      </c>
      <c r="D429" s="29" t="s">
        <v>1353</v>
      </c>
      <c r="E429" s="29" t="s">
        <v>796</v>
      </c>
      <c r="F429" s="30" t="s">
        <v>1669</v>
      </c>
      <c r="G429" s="38" t="s">
        <v>78</v>
      </c>
      <c r="H429" s="29" t="s">
        <v>970</v>
      </c>
      <c r="I429" s="29" t="s">
        <v>1374</v>
      </c>
      <c r="J429" s="29" t="s">
        <v>796</v>
      </c>
      <c r="K429" s="30" t="s">
        <v>276</v>
      </c>
      <c r="L429" s="75">
        <v>693</v>
      </c>
      <c r="M429" s="75">
        <v>0</v>
      </c>
      <c r="N429" s="75">
        <f t="shared" si="15"/>
        <v>693</v>
      </c>
      <c r="O429" s="84"/>
    </row>
    <row r="430" spans="1:15" ht="34.5" customHeight="1">
      <c r="A430" s="36" t="s">
        <v>815</v>
      </c>
      <c r="B430" s="45">
        <v>408</v>
      </c>
      <c r="C430" s="29" t="s">
        <v>940</v>
      </c>
      <c r="D430" s="29" t="s">
        <v>1353</v>
      </c>
      <c r="E430" s="29" t="s">
        <v>796</v>
      </c>
      <c r="F430" s="30" t="s">
        <v>1669</v>
      </c>
      <c r="G430" s="38" t="s">
        <v>767</v>
      </c>
      <c r="H430" s="29" t="s">
        <v>767</v>
      </c>
      <c r="I430" s="29" t="s">
        <v>1354</v>
      </c>
      <c r="J430" s="29" t="s">
        <v>796</v>
      </c>
      <c r="K430" s="30" t="s">
        <v>277</v>
      </c>
      <c r="L430" s="75">
        <v>309</v>
      </c>
      <c r="M430" s="75">
        <v>0</v>
      </c>
      <c r="N430" s="75">
        <f t="shared" si="15"/>
        <v>309</v>
      </c>
      <c r="O430" s="84"/>
    </row>
    <row r="431" spans="1:15" ht="34.5" customHeight="1">
      <c r="A431" s="36" t="s">
        <v>815</v>
      </c>
      <c r="B431" s="45">
        <v>409</v>
      </c>
      <c r="C431" s="29" t="s">
        <v>698</v>
      </c>
      <c r="D431" s="29" t="s">
        <v>1652</v>
      </c>
      <c r="E431" s="29" t="s">
        <v>1252</v>
      </c>
      <c r="F431" s="30" t="s">
        <v>1653</v>
      </c>
      <c r="G431" s="38" t="s">
        <v>78</v>
      </c>
      <c r="H431" s="29" t="s">
        <v>970</v>
      </c>
      <c r="I431" s="29" t="s">
        <v>1334</v>
      </c>
      <c r="J431" s="29" t="s">
        <v>1252</v>
      </c>
      <c r="K431" s="30" t="s">
        <v>278</v>
      </c>
      <c r="L431" s="75">
        <v>898</v>
      </c>
      <c r="M431" s="75">
        <v>0</v>
      </c>
      <c r="N431" s="75">
        <f t="shared" si="15"/>
        <v>898</v>
      </c>
      <c r="O431" s="84"/>
    </row>
    <row r="432" spans="1:15" ht="34.5" customHeight="1">
      <c r="A432" s="36" t="s">
        <v>815</v>
      </c>
      <c r="B432" s="45">
        <v>410</v>
      </c>
      <c r="C432" s="29" t="s">
        <v>698</v>
      </c>
      <c r="D432" s="29" t="s">
        <v>1652</v>
      </c>
      <c r="E432" s="29" t="s">
        <v>1252</v>
      </c>
      <c r="F432" s="30" t="s">
        <v>1653</v>
      </c>
      <c r="G432" s="38" t="s">
        <v>78</v>
      </c>
      <c r="H432" s="29" t="s">
        <v>970</v>
      </c>
      <c r="I432" s="29" t="s">
        <v>1335</v>
      </c>
      <c r="J432" s="29" t="s">
        <v>1252</v>
      </c>
      <c r="K432" s="30" t="s">
        <v>279</v>
      </c>
      <c r="L432" s="75">
        <v>740</v>
      </c>
      <c r="M432" s="75">
        <v>0</v>
      </c>
      <c r="N432" s="75">
        <f t="shared" si="15"/>
        <v>740</v>
      </c>
      <c r="O432" s="84"/>
    </row>
    <row r="433" spans="1:15" ht="34.5" customHeight="1">
      <c r="A433" s="36" t="s">
        <v>815</v>
      </c>
      <c r="B433" s="45">
        <v>411</v>
      </c>
      <c r="C433" s="29" t="s">
        <v>698</v>
      </c>
      <c r="D433" s="29" t="s">
        <v>1652</v>
      </c>
      <c r="E433" s="29" t="s">
        <v>1252</v>
      </c>
      <c r="F433" s="30" t="s">
        <v>1653</v>
      </c>
      <c r="G433" s="38" t="s">
        <v>78</v>
      </c>
      <c r="H433" s="29" t="s">
        <v>970</v>
      </c>
      <c r="I433" s="29" t="s">
        <v>1334</v>
      </c>
      <c r="J433" s="29" t="s">
        <v>1252</v>
      </c>
      <c r="K433" s="30" t="s">
        <v>278</v>
      </c>
      <c r="L433" s="75">
        <v>215</v>
      </c>
      <c r="M433" s="75">
        <v>0</v>
      </c>
      <c r="N433" s="75">
        <f t="shared" si="15"/>
        <v>215</v>
      </c>
      <c r="O433" s="84"/>
    </row>
    <row r="434" spans="1:15" ht="34.5" customHeight="1">
      <c r="A434" s="36" t="s">
        <v>815</v>
      </c>
      <c r="B434" s="45">
        <v>412</v>
      </c>
      <c r="C434" s="29" t="s">
        <v>707</v>
      </c>
      <c r="D434" s="29" t="s">
        <v>1359</v>
      </c>
      <c r="E434" s="29" t="s">
        <v>1252</v>
      </c>
      <c r="F434" s="30" t="s">
        <v>1640</v>
      </c>
      <c r="G434" s="38" t="s">
        <v>638</v>
      </c>
      <c r="H434" s="29" t="s">
        <v>707</v>
      </c>
      <c r="I434" s="29" t="s">
        <v>1359</v>
      </c>
      <c r="J434" s="29" t="s">
        <v>1252</v>
      </c>
      <c r="K434" s="30" t="s">
        <v>1640</v>
      </c>
      <c r="L434" s="75">
        <v>5260</v>
      </c>
      <c r="M434" s="75">
        <v>0</v>
      </c>
      <c r="N434" s="75">
        <f t="shared" si="15"/>
        <v>5260</v>
      </c>
      <c r="O434" s="84"/>
    </row>
    <row r="435" spans="1:15" ht="34.5" customHeight="1">
      <c r="A435" s="36" t="s">
        <v>815</v>
      </c>
      <c r="B435" s="45">
        <v>413</v>
      </c>
      <c r="C435" s="29" t="s">
        <v>1405</v>
      </c>
      <c r="D435" s="29" t="s">
        <v>1361</v>
      </c>
      <c r="E435" s="29" t="s">
        <v>377</v>
      </c>
      <c r="F435" s="30" t="s">
        <v>1643</v>
      </c>
      <c r="G435" s="38" t="s">
        <v>78</v>
      </c>
      <c r="H435" s="29" t="s">
        <v>970</v>
      </c>
      <c r="I435" s="29" t="s">
        <v>1361</v>
      </c>
      <c r="J435" s="29" t="s">
        <v>377</v>
      </c>
      <c r="K435" s="30" t="s">
        <v>280</v>
      </c>
      <c r="L435" s="75">
        <v>1244</v>
      </c>
      <c r="M435" s="75">
        <v>0</v>
      </c>
      <c r="N435" s="75">
        <f t="shared" si="15"/>
        <v>1244</v>
      </c>
      <c r="O435" s="84"/>
    </row>
    <row r="436" spans="1:15" ht="34.5" customHeight="1">
      <c r="A436" s="36" t="s">
        <v>815</v>
      </c>
      <c r="B436" s="45">
        <v>414</v>
      </c>
      <c r="C436" s="29" t="s">
        <v>701</v>
      </c>
      <c r="D436" s="29" t="s">
        <v>1343</v>
      </c>
      <c r="E436" s="29" t="s">
        <v>1660</v>
      </c>
      <c r="F436" s="30" t="s">
        <v>1661</v>
      </c>
      <c r="G436" s="38" t="s">
        <v>78</v>
      </c>
      <c r="H436" s="29" t="s">
        <v>970</v>
      </c>
      <c r="I436" s="29" t="s">
        <v>1343</v>
      </c>
      <c r="J436" s="29" t="s">
        <v>792</v>
      </c>
      <c r="K436" s="30" t="s">
        <v>1661</v>
      </c>
      <c r="L436" s="75">
        <v>1750</v>
      </c>
      <c r="M436" s="75">
        <v>0</v>
      </c>
      <c r="N436" s="75">
        <f t="shared" si="15"/>
        <v>1750</v>
      </c>
      <c r="O436" s="84"/>
    </row>
    <row r="437" spans="1:15" ht="34.5" customHeight="1">
      <c r="A437" s="36" t="s">
        <v>815</v>
      </c>
      <c r="B437" s="45">
        <v>415</v>
      </c>
      <c r="C437" s="29" t="s">
        <v>701</v>
      </c>
      <c r="D437" s="29" t="s">
        <v>1343</v>
      </c>
      <c r="E437" s="29" t="s">
        <v>1660</v>
      </c>
      <c r="F437" s="30" t="s">
        <v>1661</v>
      </c>
      <c r="G437" s="38" t="s">
        <v>767</v>
      </c>
      <c r="H437" s="29" t="s">
        <v>767</v>
      </c>
      <c r="I437" s="29" t="s">
        <v>1344</v>
      </c>
      <c r="J437" s="29" t="s">
        <v>792</v>
      </c>
      <c r="K437" s="30" t="s">
        <v>281</v>
      </c>
      <c r="L437" s="75">
        <v>466</v>
      </c>
      <c r="M437" s="75">
        <v>0</v>
      </c>
      <c r="N437" s="75">
        <f t="shared" si="15"/>
        <v>466</v>
      </c>
      <c r="O437" s="84"/>
    </row>
    <row r="438" spans="1:15" ht="34.5" customHeight="1">
      <c r="A438" s="36" t="s">
        <v>815</v>
      </c>
      <c r="B438" s="45">
        <v>416</v>
      </c>
      <c r="C438" s="29" t="s">
        <v>705</v>
      </c>
      <c r="D438" s="29" t="s">
        <v>1675</v>
      </c>
      <c r="E438" s="29" t="s">
        <v>1660</v>
      </c>
      <c r="F438" s="30" t="s">
        <v>1676</v>
      </c>
      <c r="G438" s="38" t="s">
        <v>638</v>
      </c>
      <c r="H438" s="29" t="s">
        <v>705</v>
      </c>
      <c r="I438" s="29" t="s">
        <v>1357</v>
      </c>
      <c r="J438" s="29" t="s">
        <v>792</v>
      </c>
      <c r="K438" s="30" t="s">
        <v>1676</v>
      </c>
      <c r="L438" s="75">
        <v>4493</v>
      </c>
      <c r="M438" s="75">
        <v>0</v>
      </c>
      <c r="N438" s="75">
        <f t="shared" si="15"/>
        <v>4493</v>
      </c>
      <c r="O438" s="84"/>
    </row>
    <row r="439" spans="1:15" ht="34.5" customHeight="1">
      <c r="A439" s="36" t="s">
        <v>815</v>
      </c>
      <c r="B439" s="45">
        <v>417</v>
      </c>
      <c r="C439" s="29" t="s">
        <v>1695</v>
      </c>
      <c r="D439" s="29" t="s">
        <v>1664</v>
      </c>
      <c r="E439" s="29" t="s">
        <v>794</v>
      </c>
      <c r="F439" s="30" t="s">
        <v>1665</v>
      </c>
      <c r="G439" s="38" t="s">
        <v>78</v>
      </c>
      <c r="H439" s="29" t="s">
        <v>970</v>
      </c>
      <c r="I439" s="29" t="s">
        <v>1347</v>
      </c>
      <c r="J439" s="29" t="s">
        <v>794</v>
      </c>
      <c r="K439" s="30" t="s">
        <v>282</v>
      </c>
      <c r="L439" s="75">
        <v>2436</v>
      </c>
      <c r="M439" s="75">
        <v>0</v>
      </c>
      <c r="N439" s="75">
        <f t="shared" si="15"/>
        <v>2436</v>
      </c>
      <c r="O439" s="84"/>
    </row>
    <row r="440" spans="1:15" ht="34.5" customHeight="1">
      <c r="A440" s="36" t="s">
        <v>815</v>
      </c>
      <c r="B440" s="45">
        <v>418</v>
      </c>
      <c r="C440" s="29" t="s">
        <v>1695</v>
      </c>
      <c r="D440" s="29" t="s">
        <v>1664</v>
      </c>
      <c r="E440" s="29" t="s">
        <v>794</v>
      </c>
      <c r="F440" s="30" t="s">
        <v>1665</v>
      </c>
      <c r="G440" s="38" t="s">
        <v>78</v>
      </c>
      <c r="H440" s="29" t="s">
        <v>970</v>
      </c>
      <c r="I440" s="29" t="s">
        <v>1348</v>
      </c>
      <c r="J440" s="29" t="s">
        <v>794</v>
      </c>
      <c r="K440" s="30" t="s">
        <v>283</v>
      </c>
      <c r="L440" s="75">
        <v>470</v>
      </c>
      <c r="M440" s="75">
        <v>0</v>
      </c>
      <c r="N440" s="75">
        <f t="shared" si="15"/>
        <v>470</v>
      </c>
      <c r="O440" s="84"/>
    </row>
    <row r="441" spans="1:15" ht="34.5" customHeight="1">
      <c r="A441" s="36" t="s">
        <v>815</v>
      </c>
      <c r="B441" s="45">
        <v>419</v>
      </c>
      <c r="C441" s="29" t="s">
        <v>700</v>
      </c>
      <c r="D441" s="29" t="s">
        <v>1657</v>
      </c>
      <c r="E441" s="29" t="s">
        <v>363</v>
      </c>
      <c r="F441" s="30" t="s">
        <v>1658</v>
      </c>
      <c r="G441" s="38" t="s">
        <v>78</v>
      </c>
      <c r="H441" s="29" t="s">
        <v>970</v>
      </c>
      <c r="I441" s="29" t="s">
        <v>1338</v>
      </c>
      <c r="J441" s="29" t="s">
        <v>363</v>
      </c>
      <c r="K441" s="30" t="s">
        <v>284</v>
      </c>
      <c r="L441" s="75">
        <v>810</v>
      </c>
      <c r="M441" s="75">
        <v>0</v>
      </c>
      <c r="N441" s="75">
        <f t="shared" si="15"/>
        <v>810</v>
      </c>
      <c r="O441" s="84"/>
    </row>
    <row r="442" spans="1:15" ht="34.5" customHeight="1">
      <c r="A442" s="36" t="s">
        <v>815</v>
      </c>
      <c r="B442" s="45">
        <v>420</v>
      </c>
      <c r="C442" s="29" t="s">
        <v>700</v>
      </c>
      <c r="D442" s="29" t="s">
        <v>1657</v>
      </c>
      <c r="E442" s="29" t="s">
        <v>363</v>
      </c>
      <c r="F442" s="30" t="s">
        <v>1658</v>
      </c>
      <c r="G442" s="38" t="s">
        <v>78</v>
      </c>
      <c r="H442" s="29" t="s">
        <v>970</v>
      </c>
      <c r="I442" s="29" t="s">
        <v>1339</v>
      </c>
      <c r="J442" s="29" t="s">
        <v>363</v>
      </c>
      <c r="K442" s="30" t="s">
        <v>285</v>
      </c>
      <c r="L442" s="75">
        <v>436</v>
      </c>
      <c r="M442" s="75">
        <v>0</v>
      </c>
      <c r="N442" s="75">
        <f t="shared" si="15"/>
        <v>436</v>
      </c>
      <c r="O442" s="84"/>
    </row>
    <row r="443" spans="1:15" ht="34.5" customHeight="1">
      <c r="A443" s="36" t="s">
        <v>815</v>
      </c>
      <c r="B443" s="45">
        <v>421</v>
      </c>
      <c r="C443" s="29" t="s">
        <v>700</v>
      </c>
      <c r="D443" s="29" t="s">
        <v>1657</v>
      </c>
      <c r="E443" s="29" t="s">
        <v>363</v>
      </c>
      <c r="F443" s="30" t="s">
        <v>1658</v>
      </c>
      <c r="G443" s="38" t="s">
        <v>78</v>
      </c>
      <c r="H443" s="29" t="s">
        <v>970</v>
      </c>
      <c r="I443" s="29" t="s">
        <v>1340</v>
      </c>
      <c r="J443" s="29" t="s">
        <v>363</v>
      </c>
      <c r="K443" s="30" t="s">
        <v>286</v>
      </c>
      <c r="L443" s="75">
        <v>446</v>
      </c>
      <c r="M443" s="75">
        <v>0</v>
      </c>
      <c r="N443" s="75">
        <f t="shared" si="15"/>
        <v>446</v>
      </c>
      <c r="O443" s="84"/>
    </row>
    <row r="444" spans="1:15" ht="34.5" customHeight="1">
      <c r="A444" s="36" t="s">
        <v>815</v>
      </c>
      <c r="B444" s="45">
        <v>422</v>
      </c>
      <c r="C444" s="29" t="s">
        <v>700</v>
      </c>
      <c r="D444" s="29" t="s">
        <v>1657</v>
      </c>
      <c r="E444" s="29" t="s">
        <v>363</v>
      </c>
      <c r="F444" s="30" t="s">
        <v>1658</v>
      </c>
      <c r="G444" s="38" t="s">
        <v>78</v>
      </c>
      <c r="H444" s="29" t="s">
        <v>970</v>
      </c>
      <c r="I444" s="29" t="s">
        <v>1341</v>
      </c>
      <c r="J444" s="29" t="s">
        <v>363</v>
      </c>
      <c r="K444" s="30" t="s">
        <v>287</v>
      </c>
      <c r="L444" s="75">
        <v>472</v>
      </c>
      <c r="M444" s="75">
        <v>0</v>
      </c>
      <c r="N444" s="75">
        <f t="shared" si="15"/>
        <v>472</v>
      </c>
      <c r="O444" s="84"/>
    </row>
    <row r="445" spans="1:15" ht="34.5" customHeight="1">
      <c r="A445" s="36" t="s">
        <v>815</v>
      </c>
      <c r="B445" s="45">
        <v>423</v>
      </c>
      <c r="C445" s="29" t="s">
        <v>1693</v>
      </c>
      <c r="D445" s="29" t="s">
        <v>1350</v>
      </c>
      <c r="E445" s="29" t="s">
        <v>363</v>
      </c>
      <c r="F445" s="30" t="s">
        <v>46</v>
      </c>
      <c r="G445" s="38" t="s">
        <v>78</v>
      </c>
      <c r="H445" s="29" t="s">
        <v>970</v>
      </c>
      <c r="I445" s="29" t="s">
        <v>1350</v>
      </c>
      <c r="J445" s="29" t="s">
        <v>363</v>
      </c>
      <c r="K445" s="30" t="s">
        <v>288</v>
      </c>
      <c r="L445" s="75">
        <v>800</v>
      </c>
      <c r="M445" s="75">
        <v>0</v>
      </c>
      <c r="N445" s="75">
        <f t="shared" si="15"/>
        <v>800</v>
      </c>
      <c r="O445" s="84"/>
    </row>
    <row r="446" spans="1:15" ht="34.5" customHeight="1">
      <c r="A446" s="36" t="s">
        <v>815</v>
      </c>
      <c r="B446" s="45">
        <v>424</v>
      </c>
      <c r="C446" s="29" t="s">
        <v>1693</v>
      </c>
      <c r="D446" s="29" t="s">
        <v>1350</v>
      </c>
      <c r="E446" s="29" t="s">
        <v>363</v>
      </c>
      <c r="F446" s="30" t="s">
        <v>46</v>
      </c>
      <c r="G446" s="38" t="s">
        <v>78</v>
      </c>
      <c r="H446" s="29" t="s">
        <v>970</v>
      </c>
      <c r="I446" s="29" t="s">
        <v>1351</v>
      </c>
      <c r="J446" s="29" t="s">
        <v>363</v>
      </c>
      <c r="K446" s="30" t="s">
        <v>289</v>
      </c>
      <c r="L446" s="75">
        <v>400</v>
      </c>
      <c r="M446" s="75">
        <v>0</v>
      </c>
      <c r="N446" s="75">
        <f t="shared" si="15"/>
        <v>400</v>
      </c>
      <c r="O446" s="84"/>
    </row>
    <row r="447" spans="1:15" ht="34.5" customHeight="1">
      <c r="A447" s="36" t="s">
        <v>815</v>
      </c>
      <c r="B447" s="45">
        <v>425</v>
      </c>
      <c r="C447" s="29" t="s">
        <v>1693</v>
      </c>
      <c r="D447" s="29" t="s">
        <v>1350</v>
      </c>
      <c r="E447" s="29" t="s">
        <v>363</v>
      </c>
      <c r="F447" s="30" t="s">
        <v>46</v>
      </c>
      <c r="G447" s="38" t="s">
        <v>78</v>
      </c>
      <c r="H447" s="29" t="s">
        <v>970</v>
      </c>
      <c r="I447" s="29" t="s">
        <v>1352</v>
      </c>
      <c r="J447" s="29" t="s">
        <v>363</v>
      </c>
      <c r="K447" s="30" t="s">
        <v>290</v>
      </c>
      <c r="L447" s="75">
        <v>270</v>
      </c>
      <c r="M447" s="75">
        <v>0</v>
      </c>
      <c r="N447" s="75">
        <f t="shared" si="15"/>
        <v>270</v>
      </c>
      <c r="O447" s="84"/>
    </row>
    <row r="448" spans="1:15" ht="34.5" customHeight="1">
      <c r="A448" s="36" t="s">
        <v>815</v>
      </c>
      <c r="B448" s="45">
        <v>426</v>
      </c>
      <c r="C448" s="29" t="s">
        <v>1697</v>
      </c>
      <c r="D448" s="29" t="s">
        <v>1670</v>
      </c>
      <c r="E448" s="29" t="s">
        <v>363</v>
      </c>
      <c r="F448" s="30" t="s">
        <v>1671</v>
      </c>
      <c r="G448" s="38" t="s">
        <v>638</v>
      </c>
      <c r="H448" s="29" t="s">
        <v>1697</v>
      </c>
      <c r="I448" s="29" t="s">
        <v>1355</v>
      </c>
      <c r="J448" s="29" t="s">
        <v>363</v>
      </c>
      <c r="K448" s="30" t="s">
        <v>1671</v>
      </c>
      <c r="L448" s="75">
        <v>6183</v>
      </c>
      <c r="M448" s="75">
        <v>0</v>
      </c>
      <c r="N448" s="75">
        <f t="shared" si="15"/>
        <v>6183</v>
      </c>
      <c r="O448" s="84"/>
    </row>
    <row r="449" spans="1:15" ht="34.5" customHeight="1">
      <c r="A449" s="36" t="s">
        <v>815</v>
      </c>
      <c r="B449" s="45">
        <v>427</v>
      </c>
      <c r="C449" s="29" t="s">
        <v>541</v>
      </c>
      <c r="D449" s="29" t="s">
        <v>1369</v>
      </c>
      <c r="E449" s="29" t="s">
        <v>363</v>
      </c>
      <c r="F449" s="30" t="s">
        <v>542</v>
      </c>
      <c r="G449" s="38" t="s">
        <v>638</v>
      </c>
      <c r="H449" s="29" t="s">
        <v>541</v>
      </c>
      <c r="I449" s="29" t="s">
        <v>1369</v>
      </c>
      <c r="J449" s="29" t="s">
        <v>363</v>
      </c>
      <c r="K449" s="30" t="s">
        <v>542</v>
      </c>
      <c r="L449" s="75">
        <v>4297</v>
      </c>
      <c r="M449" s="75">
        <v>0</v>
      </c>
      <c r="N449" s="75">
        <f t="shared" si="15"/>
        <v>4297</v>
      </c>
      <c r="O449" s="84"/>
    </row>
    <row r="450" spans="1:15" ht="34.5" customHeight="1">
      <c r="A450" s="36" t="s">
        <v>815</v>
      </c>
      <c r="B450" s="45">
        <v>428</v>
      </c>
      <c r="C450" s="29" t="s">
        <v>702</v>
      </c>
      <c r="D450" s="29" t="s">
        <v>1337</v>
      </c>
      <c r="E450" s="29" t="s">
        <v>363</v>
      </c>
      <c r="F450" s="30" t="s">
        <v>1656</v>
      </c>
      <c r="G450" s="38" t="s">
        <v>638</v>
      </c>
      <c r="H450" s="29" t="s">
        <v>702</v>
      </c>
      <c r="I450" s="29" t="s">
        <v>1337</v>
      </c>
      <c r="J450" s="29" t="s">
        <v>363</v>
      </c>
      <c r="K450" s="30" t="s">
        <v>1656</v>
      </c>
      <c r="L450" s="75">
        <v>4677</v>
      </c>
      <c r="M450" s="75">
        <v>0</v>
      </c>
      <c r="N450" s="75">
        <f t="shared" si="15"/>
        <v>4677</v>
      </c>
      <c r="O450" s="84"/>
    </row>
    <row r="451" spans="1:15" ht="34.5" customHeight="1">
      <c r="A451" s="36" t="s">
        <v>815</v>
      </c>
      <c r="B451" s="45">
        <v>429</v>
      </c>
      <c r="C451" s="29" t="s">
        <v>1698</v>
      </c>
      <c r="D451" s="29" t="s">
        <v>1634</v>
      </c>
      <c r="E451" s="29" t="s">
        <v>363</v>
      </c>
      <c r="F451" s="30" t="s">
        <v>1635</v>
      </c>
      <c r="G451" s="38" t="s">
        <v>638</v>
      </c>
      <c r="H451" s="29" t="s">
        <v>1264</v>
      </c>
      <c r="I451" s="29" t="s">
        <v>1265</v>
      </c>
      <c r="J451" s="29" t="s">
        <v>363</v>
      </c>
      <c r="K451" s="30" t="s">
        <v>1635</v>
      </c>
      <c r="L451" s="75">
        <v>2296.64</v>
      </c>
      <c r="M451" s="75">
        <v>0</v>
      </c>
      <c r="N451" s="75">
        <f t="shared" si="15"/>
        <v>2296.64</v>
      </c>
      <c r="O451" s="84"/>
    </row>
    <row r="452" spans="1:15" ht="34.5" customHeight="1">
      <c r="A452" s="36" t="s">
        <v>815</v>
      </c>
      <c r="B452" s="45">
        <v>430</v>
      </c>
      <c r="C452" s="29" t="s">
        <v>706</v>
      </c>
      <c r="D452" s="29" t="s">
        <v>1638</v>
      </c>
      <c r="E452" s="29" t="s">
        <v>363</v>
      </c>
      <c r="F452" s="30" t="s">
        <v>1639</v>
      </c>
      <c r="G452" s="38" t="s">
        <v>638</v>
      </c>
      <c r="H452" s="29" t="s">
        <v>1098</v>
      </c>
      <c r="I452" s="29" t="s">
        <v>1638</v>
      </c>
      <c r="J452" s="29" t="s">
        <v>363</v>
      </c>
      <c r="K452" s="30" t="s">
        <v>1639</v>
      </c>
      <c r="L452" s="75">
        <v>8017</v>
      </c>
      <c r="M452" s="75">
        <v>0</v>
      </c>
      <c r="N452" s="75">
        <f t="shared" si="15"/>
        <v>8017</v>
      </c>
      <c r="O452" s="84"/>
    </row>
    <row r="453" spans="1:15" ht="34.5" customHeight="1">
      <c r="A453" s="36" t="s">
        <v>815</v>
      </c>
      <c r="B453" s="45">
        <v>431</v>
      </c>
      <c r="C453" s="29" t="s">
        <v>1404</v>
      </c>
      <c r="D453" s="29" t="s">
        <v>1644</v>
      </c>
      <c r="E453" s="29" t="s">
        <v>363</v>
      </c>
      <c r="F453" s="30" t="s">
        <v>1645</v>
      </c>
      <c r="G453" s="38" t="s">
        <v>78</v>
      </c>
      <c r="H453" s="29" t="s">
        <v>970</v>
      </c>
      <c r="I453" s="29" t="s">
        <v>1362</v>
      </c>
      <c r="J453" s="29" t="s">
        <v>363</v>
      </c>
      <c r="K453" s="30" t="s">
        <v>291</v>
      </c>
      <c r="L453" s="75">
        <v>430</v>
      </c>
      <c r="M453" s="75">
        <v>0</v>
      </c>
      <c r="N453" s="75">
        <f t="shared" si="15"/>
        <v>430</v>
      </c>
      <c r="O453" s="84"/>
    </row>
    <row r="454" spans="1:15" ht="34.5" customHeight="1">
      <c r="A454" s="36" t="s">
        <v>815</v>
      </c>
      <c r="B454" s="45">
        <v>432</v>
      </c>
      <c r="C454" s="29" t="s">
        <v>1404</v>
      </c>
      <c r="D454" s="29" t="s">
        <v>1644</v>
      </c>
      <c r="E454" s="29" t="s">
        <v>363</v>
      </c>
      <c r="F454" s="30" t="s">
        <v>1645</v>
      </c>
      <c r="G454" s="38" t="s">
        <v>78</v>
      </c>
      <c r="H454" s="29" t="s">
        <v>970</v>
      </c>
      <c r="I454" s="29" t="s">
        <v>1363</v>
      </c>
      <c r="J454" s="29" t="s">
        <v>363</v>
      </c>
      <c r="K454" s="30" t="s">
        <v>292</v>
      </c>
      <c r="L454" s="75">
        <v>416</v>
      </c>
      <c r="M454" s="75">
        <v>0</v>
      </c>
      <c r="N454" s="75">
        <f t="shared" si="15"/>
        <v>416</v>
      </c>
      <c r="O454" s="84"/>
    </row>
    <row r="455" spans="1:15" ht="34.5" customHeight="1">
      <c r="A455" s="36" t="s">
        <v>815</v>
      </c>
      <c r="B455" s="45">
        <v>433</v>
      </c>
      <c r="C455" s="29" t="s">
        <v>1401</v>
      </c>
      <c r="D455" s="29" t="s">
        <v>539</v>
      </c>
      <c r="E455" s="29" t="s">
        <v>363</v>
      </c>
      <c r="F455" s="30" t="s">
        <v>540</v>
      </c>
      <c r="G455" s="38" t="s">
        <v>78</v>
      </c>
      <c r="H455" s="29" t="s">
        <v>970</v>
      </c>
      <c r="I455" s="29" t="s">
        <v>1366</v>
      </c>
      <c r="J455" s="29" t="s">
        <v>363</v>
      </c>
      <c r="K455" s="30" t="s">
        <v>293</v>
      </c>
      <c r="L455" s="75">
        <v>1500</v>
      </c>
      <c r="M455" s="75">
        <v>0</v>
      </c>
      <c r="N455" s="75">
        <f t="shared" si="15"/>
        <v>1500</v>
      </c>
      <c r="O455" s="84"/>
    </row>
    <row r="456" spans="1:15" ht="34.5" customHeight="1">
      <c r="A456" s="36" t="s">
        <v>815</v>
      </c>
      <c r="B456" s="45">
        <v>434</v>
      </c>
      <c r="C456" s="29" t="s">
        <v>1401</v>
      </c>
      <c r="D456" s="29" t="s">
        <v>539</v>
      </c>
      <c r="E456" s="29" t="s">
        <v>363</v>
      </c>
      <c r="F456" s="30" t="s">
        <v>540</v>
      </c>
      <c r="G456" s="38" t="s">
        <v>78</v>
      </c>
      <c r="H456" s="29" t="s">
        <v>970</v>
      </c>
      <c r="I456" s="29" t="s">
        <v>1367</v>
      </c>
      <c r="J456" s="29" t="s">
        <v>363</v>
      </c>
      <c r="K456" s="30" t="s">
        <v>294</v>
      </c>
      <c r="L456" s="75">
        <v>1030</v>
      </c>
      <c r="M456" s="75">
        <v>0</v>
      </c>
      <c r="N456" s="75">
        <f t="shared" si="15"/>
        <v>1030</v>
      </c>
      <c r="O456" s="84"/>
    </row>
    <row r="457" spans="1:15" ht="34.5" customHeight="1">
      <c r="A457" s="36" t="s">
        <v>815</v>
      </c>
      <c r="B457" s="45">
        <v>435</v>
      </c>
      <c r="C457" s="29" t="s">
        <v>1401</v>
      </c>
      <c r="D457" s="29" t="s">
        <v>539</v>
      </c>
      <c r="E457" s="29" t="s">
        <v>363</v>
      </c>
      <c r="F457" s="30" t="s">
        <v>540</v>
      </c>
      <c r="G457" s="38" t="s">
        <v>78</v>
      </c>
      <c r="H457" s="29" t="s">
        <v>970</v>
      </c>
      <c r="I457" s="29" t="s">
        <v>1368</v>
      </c>
      <c r="J457" s="29" t="s">
        <v>363</v>
      </c>
      <c r="K457" s="30" t="s">
        <v>540</v>
      </c>
      <c r="L457" s="75">
        <v>1050</v>
      </c>
      <c r="M457" s="75">
        <v>0</v>
      </c>
      <c r="N457" s="75">
        <f t="shared" si="15"/>
        <v>1050</v>
      </c>
      <c r="O457" s="84"/>
    </row>
    <row r="458" spans="1:15" ht="34.5" customHeight="1">
      <c r="A458" s="36" t="s">
        <v>815</v>
      </c>
      <c r="B458" s="45">
        <v>436</v>
      </c>
      <c r="C458" s="29" t="s">
        <v>1402</v>
      </c>
      <c r="D458" s="29" t="s">
        <v>545</v>
      </c>
      <c r="E458" s="29" t="s">
        <v>363</v>
      </c>
      <c r="F458" s="30" t="s">
        <v>546</v>
      </c>
      <c r="G458" s="38" t="s">
        <v>78</v>
      </c>
      <c r="H458" s="29" t="s">
        <v>970</v>
      </c>
      <c r="I458" s="29" t="s">
        <v>1371</v>
      </c>
      <c r="J458" s="29" t="s">
        <v>363</v>
      </c>
      <c r="K458" s="30" t="s">
        <v>295</v>
      </c>
      <c r="L458" s="75">
        <f>2834+800</f>
        <v>3634</v>
      </c>
      <c r="M458" s="75">
        <f>765+800</f>
        <v>1565</v>
      </c>
      <c r="N458" s="75">
        <f t="shared" si="15"/>
        <v>5199</v>
      </c>
      <c r="O458" s="84"/>
    </row>
    <row r="459" spans="1:15" ht="34.5" customHeight="1">
      <c r="A459" s="36" t="s">
        <v>815</v>
      </c>
      <c r="B459" s="45">
        <v>437</v>
      </c>
      <c r="C459" s="29" t="s">
        <v>1402</v>
      </c>
      <c r="D459" s="29" t="s">
        <v>545</v>
      </c>
      <c r="E459" s="29" t="s">
        <v>363</v>
      </c>
      <c r="F459" s="30" t="s">
        <v>546</v>
      </c>
      <c r="G459" s="38" t="s">
        <v>78</v>
      </c>
      <c r="H459" s="29" t="s">
        <v>970</v>
      </c>
      <c r="I459" s="29" t="s">
        <v>1372</v>
      </c>
      <c r="J459" s="29" t="s">
        <v>363</v>
      </c>
      <c r="K459" s="30" t="s">
        <v>296</v>
      </c>
      <c r="L459" s="75">
        <v>1225</v>
      </c>
      <c r="M459" s="75">
        <v>810</v>
      </c>
      <c r="N459" s="75">
        <f t="shared" si="15"/>
        <v>2035</v>
      </c>
      <c r="O459" s="84"/>
    </row>
    <row r="460" spans="1:15" ht="34.5" customHeight="1">
      <c r="A460" s="36" t="s">
        <v>815</v>
      </c>
      <c r="B460" s="45">
        <v>438</v>
      </c>
      <c r="C460" s="29" t="s">
        <v>1400</v>
      </c>
      <c r="D460" s="29" t="s">
        <v>543</v>
      </c>
      <c r="E460" s="29" t="s">
        <v>1099</v>
      </c>
      <c r="F460" s="30" t="s">
        <v>544</v>
      </c>
      <c r="G460" s="38" t="s">
        <v>78</v>
      </c>
      <c r="H460" s="29" t="s">
        <v>970</v>
      </c>
      <c r="I460" s="29" t="s">
        <v>1370</v>
      </c>
      <c r="J460" s="29" t="s">
        <v>1099</v>
      </c>
      <c r="K460" s="30" t="s">
        <v>297</v>
      </c>
      <c r="L460" s="75">
        <v>3600</v>
      </c>
      <c r="M460" s="75">
        <v>0</v>
      </c>
      <c r="N460" s="75">
        <f t="shared" si="15"/>
        <v>3600</v>
      </c>
      <c r="O460" s="84"/>
    </row>
    <row r="461" spans="1:15" ht="34.5" customHeight="1">
      <c r="A461" s="36" t="s">
        <v>815</v>
      </c>
      <c r="B461" s="45">
        <v>439</v>
      </c>
      <c r="C461" s="29" t="s">
        <v>1403</v>
      </c>
      <c r="D461" s="29" t="s">
        <v>1364</v>
      </c>
      <c r="E461" s="29" t="s">
        <v>793</v>
      </c>
      <c r="F461" s="30" t="s">
        <v>538</v>
      </c>
      <c r="G461" s="38" t="s">
        <v>78</v>
      </c>
      <c r="H461" s="29" t="s">
        <v>970</v>
      </c>
      <c r="I461" s="29" t="s">
        <v>1364</v>
      </c>
      <c r="J461" s="29" t="s">
        <v>793</v>
      </c>
      <c r="K461" s="30" t="s">
        <v>538</v>
      </c>
      <c r="L461" s="75">
        <v>450</v>
      </c>
      <c r="M461" s="75">
        <v>0</v>
      </c>
      <c r="N461" s="75">
        <f t="shared" si="15"/>
        <v>450</v>
      </c>
      <c r="O461" s="84"/>
    </row>
    <row r="462" spans="1:15" ht="34.5" customHeight="1">
      <c r="A462" s="36" t="s">
        <v>815</v>
      </c>
      <c r="B462" s="45">
        <v>440</v>
      </c>
      <c r="C462" s="29" t="s">
        <v>1403</v>
      </c>
      <c r="D462" s="29" t="s">
        <v>1364</v>
      </c>
      <c r="E462" s="29" t="s">
        <v>793</v>
      </c>
      <c r="F462" s="30" t="s">
        <v>538</v>
      </c>
      <c r="G462" s="38" t="s">
        <v>78</v>
      </c>
      <c r="H462" s="29" t="s">
        <v>970</v>
      </c>
      <c r="I462" s="29" t="s">
        <v>1365</v>
      </c>
      <c r="J462" s="29" t="s">
        <v>793</v>
      </c>
      <c r="K462" s="30" t="s">
        <v>298</v>
      </c>
      <c r="L462" s="75">
        <v>600</v>
      </c>
      <c r="M462" s="75">
        <v>0</v>
      </c>
      <c r="N462" s="75">
        <f t="shared" si="15"/>
        <v>600</v>
      </c>
      <c r="O462" s="84"/>
    </row>
    <row r="463" spans="1:15" ht="34.5" customHeight="1">
      <c r="A463" s="36" t="s">
        <v>815</v>
      </c>
      <c r="B463" s="45">
        <v>441</v>
      </c>
      <c r="C463" s="29" t="s">
        <v>1403</v>
      </c>
      <c r="D463" s="29" t="s">
        <v>1364</v>
      </c>
      <c r="E463" s="29" t="s">
        <v>793</v>
      </c>
      <c r="F463" s="30" t="s">
        <v>538</v>
      </c>
      <c r="G463" s="38" t="s">
        <v>767</v>
      </c>
      <c r="H463" s="29" t="s">
        <v>767</v>
      </c>
      <c r="I463" s="29" t="s">
        <v>264</v>
      </c>
      <c r="J463" s="29" t="s">
        <v>793</v>
      </c>
      <c r="K463" s="30" t="s">
        <v>299</v>
      </c>
      <c r="L463" s="75">
        <v>645</v>
      </c>
      <c r="M463" s="75">
        <v>0</v>
      </c>
      <c r="N463" s="75">
        <f t="shared" si="15"/>
        <v>645</v>
      </c>
      <c r="O463" s="84"/>
    </row>
    <row r="464" spans="1:15" ht="34.5" customHeight="1">
      <c r="A464" s="36" t="s">
        <v>815</v>
      </c>
      <c r="B464" s="45">
        <v>442</v>
      </c>
      <c r="C464" s="29" t="s">
        <v>1696</v>
      </c>
      <c r="D464" s="29" t="s">
        <v>1662</v>
      </c>
      <c r="E464" s="29" t="s">
        <v>793</v>
      </c>
      <c r="F464" s="30" t="s">
        <v>1663</v>
      </c>
      <c r="G464" s="38" t="s">
        <v>78</v>
      </c>
      <c r="H464" s="29" t="s">
        <v>970</v>
      </c>
      <c r="I464" s="29" t="s">
        <v>1345</v>
      </c>
      <c r="J464" s="29" t="s">
        <v>793</v>
      </c>
      <c r="K464" s="30" t="s">
        <v>1663</v>
      </c>
      <c r="L464" s="75">
        <v>630</v>
      </c>
      <c r="M464" s="75">
        <v>0</v>
      </c>
      <c r="N464" s="75">
        <f t="shared" si="15"/>
        <v>630</v>
      </c>
      <c r="O464" s="84"/>
    </row>
    <row r="465" spans="1:15" ht="34.5" customHeight="1">
      <c r="A465" s="36" t="s">
        <v>815</v>
      </c>
      <c r="B465" s="45">
        <v>443</v>
      </c>
      <c r="C465" s="29" t="s">
        <v>1696</v>
      </c>
      <c r="D465" s="29" t="s">
        <v>1662</v>
      </c>
      <c r="E465" s="29" t="s">
        <v>793</v>
      </c>
      <c r="F465" s="30" t="s">
        <v>1663</v>
      </c>
      <c r="G465" s="38" t="s">
        <v>78</v>
      </c>
      <c r="H465" s="29" t="s">
        <v>970</v>
      </c>
      <c r="I465" s="29" t="s">
        <v>1346</v>
      </c>
      <c r="J465" s="29" t="s">
        <v>793</v>
      </c>
      <c r="K465" s="30" t="s">
        <v>300</v>
      </c>
      <c r="L465" s="75">
        <v>780</v>
      </c>
      <c r="M465" s="75">
        <v>0</v>
      </c>
      <c r="N465" s="75">
        <f t="shared" si="15"/>
        <v>780</v>
      </c>
      <c r="O465" s="84"/>
    </row>
    <row r="466" spans="1:15" ht="34.5" customHeight="1">
      <c r="A466" s="36" t="s">
        <v>815</v>
      </c>
      <c r="B466" s="45">
        <v>444</v>
      </c>
      <c r="C466" s="29" t="s">
        <v>708</v>
      </c>
      <c r="D466" s="29" t="s">
        <v>1641</v>
      </c>
      <c r="E466" s="29" t="s">
        <v>793</v>
      </c>
      <c r="F466" s="30" t="s">
        <v>1642</v>
      </c>
      <c r="G466" s="38" t="s">
        <v>638</v>
      </c>
      <c r="H466" s="29" t="s">
        <v>708</v>
      </c>
      <c r="I466" s="29" t="s">
        <v>1360</v>
      </c>
      <c r="J466" s="29" t="s">
        <v>793</v>
      </c>
      <c r="K466" s="30" t="s">
        <v>1642</v>
      </c>
      <c r="L466" s="75">
        <v>3318</v>
      </c>
      <c r="M466" s="75">
        <v>0</v>
      </c>
      <c r="N466" s="75">
        <f t="shared" si="15"/>
        <v>3318</v>
      </c>
      <c r="O466" s="84"/>
    </row>
    <row r="467" spans="1:15" ht="34.5" customHeight="1">
      <c r="A467" s="46"/>
      <c r="B467" s="40"/>
      <c r="C467" s="47"/>
      <c r="D467" s="47"/>
      <c r="E467" s="47"/>
      <c r="F467" s="47"/>
      <c r="G467" s="47"/>
      <c r="H467" s="45">
        <f>COUNTIF(H423:H466,"&lt;&gt;")</f>
        <v>44</v>
      </c>
      <c r="I467" s="45">
        <f>COUNTIF(I423:I466,"&lt;&gt;")</f>
        <v>44</v>
      </c>
      <c r="J467" s="45">
        <f>COUNTIF(J423:J466,"&lt;&gt;")</f>
        <v>44</v>
      </c>
      <c r="K467" s="45">
        <f>COUNTIF(K423:K466,"&lt;&gt;")</f>
        <v>44</v>
      </c>
      <c r="L467" s="76">
        <f>SUM(L423:L466)</f>
        <v>74609.61</v>
      </c>
      <c r="M467" s="76">
        <f>SUM(M423:M466)</f>
        <v>2375</v>
      </c>
      <c r="N467" s="76">
        <f>SUM(N423:N466)</f>
        <v>76984.61</v>
      </c>
      <c r="O467" s="88">
        <f>SUM(O423:O466)</f>
        <v>0</v>
      </c>
    </row>
    <row r="468" spans="1:15" ht="34.5" customHeight="1">
      <c r="A468" s="35"/>
      <c r="B468" s="47"/>
      <c r="C468" s="36" t="s">
        <v>816</v>
      </c>
      <c r="D468" s="40"/>
      <c r="E468" s="40"/>
      <c r="F468" s="41"/>
      <c r="G468" s="41"/>
      <c r="H468" s="40"/>
      <c r="I468" s="40"/>
      <c r="J468" s="40"/>
      <c r="K468" s="41"/>
      <c r="L468" s="78"/>
      <c r="M468" s="85"/>
      <c r="N468" s="78"/>
      <c r="O468" s="90"/>
    </row>
    <row r="469" spans="1:15" ht="34.5" customHeight="1">
      <c r="A469" s="36" t="s">
        <v>816</v>
      </c>
      <c r="B469" s="45">
        <v>445</v>
      </c>
      <c r="C469" s="29" t="s">
        <v>1398</v>
      </c>
      <c r="D469" s="29" t="s">
        <v>1332</v>
      </c>
      <c r="E469" s="29" t="s">
        <v>1104</v>
      </c>
      <c r="F469" s="30" t="s">
        <v>350</v>
      </c>
      <c r="G469" s="38" t="s">
        <v>638</v>
      </c>
      <c r="H469" s="29" t="s">
        <v>1398</v>
      </c>
      <c r="I469" s="30" t="s">
        <v>1332</v>
      </c>
      <c r="J469" s="29" t="s">
        <v>1104</v>
      </c>
      <c r="K469" s="30" t="s">
        <v>44</v>
      </c>
      <c r="L469" s="81">
        <v>4670</v>
      </c>
      <c r="M469" s="75">
        <v>0</v>
      </c>
      <c r="N469" s="75">
        <f aca="true" t="shared" si="16" ref="N469:N475">L469+M469</f>
        <v>4670</v>
      </c>
      <c r="O469" s="84"/>
    </row>
    <row r="470" spans="1:15" ht="34.5" customHeight="1">
      <c r="A470" s="36" t="s">
        <v>816</v>
      </c>
      <c r="B470" s="45">
        <v>446</v>
      </c>
      <c r="C470" s="29" t="s">
        <v>1100</v>
      </c>
      <c r="D470" s="29" t="s">
        <v>1330</v>
      </c>
      <c r="E470" s="29" t="s">
        <v>1101</v>
      </c>
      <c r="F470" s="30" t="s">
        <v>1214</v>
      </c>
      <c r="G470" s="38" t="s">
        <v>638</v>
      </c>
      <c r="H470" s="29" t="s">
        <v>1100</v>
      </c>
      <c r="I470" s="42" t="s">
        <v>1330</v>
      </c>
      <c r="J470" s="29" t="s">
        <v>1101</v>
      </c>
      <c r="K470" s="30" t="s">
        <v>39</v>
      </c>
      <c r="L470" s="81">
        <v>7245.84</v>
      </c>
      <c r="M470" s="75">
        <v>0</v>
      </c>
      <c r="N470" s="75">
        <f t="shared" si="16"/>
        <v>7245.84</v>
      </c>
      <c r="O470" s="84"/>
    </row>
    <row r="471" spans="1:15" ht="34.5" customHeight="1">
      <c r="A471" s="36" t="s">
        <v>816</v>
      </c>
      <c r="B471" s="45">
        <v>447</v>
      </c>
      <c r="C471" s="29" t="s">
        <v>1102</v>
      </c>
      <c r="D471" s="29" t="s">
        <v>348</v>
      </c>
      <c r="E471" s="29" t="s">
        <v>1103</v>
      </c>
      <c r="F471" s="30" t="s">
        <v>347</v>
      </c>
      <c r="G471" s="38" t="s">
        <v>638</v>
      </c>
      <c r="H471" s="29" t="s">
        <v>1102</v>
      </c>
      <c r="I471" s="30" t="s">
        <v>1134</v>
      </c>
      <c r="J471" s="29" t="s">
        <v>1103</v>
      </c>
      <c r="K471" s="30" t="s">
        <v>40</v>
      </c>
      <c r="L471" s="81">
        <f>6300+150</f>
        <v>6450</v>
      </c>
      <c r="M471" s="82">
        <v>0</v>
      </c>
      <c r="N471" s="75">
        <f t="shared" si="16"/>
        <v>6450</v>
      </c>
      <c r="O471" s="84"/>
    </row>
    <row r="472" spans="1:15" ht="34.5" customHeight="1">
      <c r="A472" s="36" t="s">
        <v>816</v>
      </c>
      <c r="B472" s="45">
        <v>448</v>
      </c>
      <c r="C472" s="29" t="s">
        <v>1395</v>
      </c>
      <c r="D472" s="29" t="s">
        <v>354</v>
      </c>
      <c r="E472" s="29" t="s">
        <v>1103</v>
      </c>
      <c r="F472" s="30" t="s">
        <v>355</v>
      </c>
      <c r="G472" s="38" t="s">
        <v>638</v>
      </c>
      <c r="H472" s="29" t="s">
        <v>1395</v>
      </c>
      <c r="I472" s="30" t="s">
        <v>354</v>
      </c>
      <c r="J472" s="29" t="s">
        <v>1103</v>
      </c>
      <c r="K472" s="30" t="s">
        <v>41</v>
      </c>
      <c r="L472" s="81">
        <v>7100</v>
      </c>
      <c r="M472" s="75">
        <v>0</v>
      </c>
      <c r="N472" s="75">
        <f t="shared" si="16"/>
        <v>7100</v>
      </c>
      <c r="O472" s="84"/>
    </row>
    <row r="473" spans="1:15" ht="34.5" customHeight="1">
      <c r="A473" s="36" t="s">
        <v>816</v>
      </c>
      <c r="B473" s="45">
        <v>449</v>
      </c>
      <c r="C473" s="29" t="s">
        <v>1399</v>
      </c>
      <c r="D473" s="29" t="s">
        <v>1331</v>
      </c>
      <c r="E473" s="29" t="s">
        <v>1103</v>
      </c>
      <c r="F473" s="30" t="s">
        <v>349</v>
      </c>
      <c r="G473" s="38" t="s">
        <v>638</v>
      </c>
      <c r="H473" s="29" t="s">
        <v>1399</v>
      </c>
      <c r="I473" s="30" t="s">
        <v>1331</v>
      </c>
      <c r="J473" s="29" t="s">
        <v>1103</v>
      </c>
      <c r="K473" s="30" t="s">
        <v>43</v>
      </c>
      <c r="L473" s="81">
        <v>6524</v>
      </c>
      <c r="M473" s="75">
        <v>2184</v>
      </c>
      <c r="N473" s="75">
        <f t="shared" si="16"/>
        <v>8708</v>
      </c>
      <c r="O473" s="84"/>
    </row>
    <row r="474" spans="1:15" ht="34.5" customHeight="1">
      <c r="A474" s="36" t="s">
        <v>816</v>
      </c>
      <c r="B474" s="45">
        <v>450</v>
      </c>
      <c r="C474" s="29" t="s">
        <v>1108</v>
      </c>
      <c r="D474" s="29" t="s">
        <v>353</v>
      </c>
      <c r="E474" s="29" t="s">
        <v>1103</v>
      </c>
      <c r="F474" s="30" t="s">
        <v>352</v>
      </c>
      <c r="G474" s="38" t="s">
        <v>638</v>
      </c>
      <c r="H474" s="29" t="s">
        <v>1396</v>
      </c>
      <c r="I474" s="30" t="s">
        <v>353</v>
      </c>
      <c r="J474" s="29" t="s">
        <v>1103</v>
      </c>
      <c r="K474" s="30" t="s">
        <v>45</v>
      </c>
      <c r="L474" s="75">
        <f>8493.79+349.51</f>
        <v>8843.300000000001</v>
      </c>
      <c r="M474" s="75">
        <v>0</v>
      </c>
      <c r="N474" s="75">
        <f t="shared" si="16"/>
        <v>8843.300000000001</v>
      </c>
      <c r="O474" s="84"/>
    </row>
    <row r="475" spans="1:15" ht="34.5" customHeight="1">
      <c r="A475" s="36" t="s">
        <v>816</v>
      </c>
      <c r="B475" s="45">
        <v>451</v>
      </c>
      <c r="C475" s="29" t="s">
        <v>1397</v>
      </c>
      <c r="D475" s="29" t="s">
        <v>356</v>
      </c>
      <c r="E475" s="29" t="s">
        <v>1333</v>
      </c>
      <c r="F475" s="30" t="s">
        <v>351</v>
      </c>
      <c r="G475" s="38" t="s">
        <v>638</v>
      </c>
      <c r="H475" s="29" t="s">
        <v>1397</v>
      </c>
      <c r="I475" s="30" t="s">
        <v>356</v>
      </c>
      <c r="J475" s="29" t="s">
        <v>1333</v>
      </c>
      <c r="K475" s="30" t="s">
        <v>42</v>
      </c>
      <c r="L475" s="81">
        <v>7720</v>
      </c>
      <c r="M475" s="82">
        <v>0</v>
      </c>
      <c r="N475" s="75">
        <f t="shared" si="16"/>
        <v>7720</v>
      </c>
      <c r="O475" s="84"/>
    </row>
    <row r="476" spans="1:15" ht="34.5" customHeight="1">
      <c r="A476" s="46"/>
      <c r="B476" s="40"/>
      <c r="C476" s="47"/>
      <c r="D476" s="47"/>
      <c r="E476" s="47"/>
      <c r="F476" s="47"/>
      <c r="G476" s="47"/>
      <c r="H476" s="45">
        <f>COUNTIF(H469:H475,"&lt;&gt;")</f>
        <v>7</v>
      </c>
      <c r="I476" s="45">
        <f>COUNTIF(I469:I475,"&lt;&gt;")</f>
        <v>7</v>
      </c>
      <c r="J476" s="45">
        <f>COUNTIF(J469:J475,"&lt;&gt;")</f>
        <v>7</v>
      </c>
      <c r="K476" s="45">
        <f>COUNTIF(K469:K475,"&lt;&gt;")</f>
        <v>7</v>
      </c>
      <c r="L476" s="79">
        <f>SUM(L469:L475)</f>
        <v>48553.14</v>
      </c>
      <c r="M476" s="99">
        <f>SUM(M469:M475)</f>
        <v>2184</v>
      </c>
      <c r="N476" s="79">
        <f>SUM(N469:N475)</f>
        <v>50737.14</v>
      </c>
      <c r="O476" s="91">
        <f>SUM(O469:O475)</f>
        <v>0</v>
      </c>
    </row>
    <row r="477" spans="3:15" ht="12.75">
      <c r="C477" s="1"/>
      <c r="D477" s="14"/>
      <c r="E477" s="14"/>
      <c r="F477" s="16"/>
      <c r="G477" s="16"/>
      <c r="J477" s="4"/>
      <c r="K477" s="5"/>
      <c r="L477" s="17"/>
      <c r="M477" s="100"/>
      <c r="N477" s="17"/>
      <c r="O477" s="94"/>
    </row>
    <row r="478" spans="3:15" ht="12.75">
      <c r="C478" s="1"/>
      <c r="D478" s="14"/>
      <c r="E478" s="14"/>
      <c r="F478" s="16"/>
      <c r="G478" s="16"/>
      <c r="J478" s="4"/>
      <c r="K478" s="5"/>
      <c r="L478" s="17"/>
      <c r="M478" s="100"/>
      <c r="N478" s="17"/>
      <c r="O478" s="94"/>
    </row>
    <row r="479" spans="1:15" s="32" customFormat="1" ht="19.5" customHeight="1">
      <c r="A479" s="109" t="s">
        <v>1000</v>
      </c>
      <c r="B479" s="110"/>
      <c r="D479" s="26"/>
      <c r="E479" s="26"/>
      <c r="F479" s="48"/>
      <c r="G479" s="48"/>
      <c r="I479" s="34"/>
      <c r="K479" s="33"/>
      <c r="L479" s="49"/>
      <c r="M479" s="101"/>
      <c r="N479" s="49"/>
      <c r="O479" s="95"/>
    </row>
    <row r="480" spans="1:15" s="32" customFormat="1" ht="19.5" customHeight="1">
      <c r="A480" s="26"/>
      <c r="B480" s="31"/>
      <c r="D480" s="26"/>
      <c r="E480" s="26"/>
      <c r="F480" s="48"/>
      <c r="G480" s="48"/>
      <c r="I480" s="34"/>
      <c r="K480" s="33"/>
      <c r="L480" s="49"/>
      <c r="M480" s="101"/>
      <c r="N480" s="49"/>
      <c r="O480" s="95"/>
    </row>
    <row r="481" spans="1:15" s="26" customFormat="1" ht="47.25">
      <c r="A481" s="111" t="s">
        <v>266</v>
      </c>
      <c r="B481" s="111"/>
      <c r="C481" s="39" t="s">
        <v>267</v>
      </c>
      <c r="D481" s="39" t="s">
        <v>996</v>
      </c>
      <c r="E481" s="39" t="s">
        <v>997</v>
      </c>
      <c r="F481" s="39" t="s">
        <v>998</v>
      </c>
      <c r="G481" s="39" t="s">
        <v>999</v>
      </c>
      <c r="M481" s="102"/>
      <c r="O481" s="70"/>
    </row>
    <row r="482" spans="1:15" s="32" customFormat="1" ht="19.5" customHeight="1">
      <c r="A482" s="50"/>
      <c r="B482" s="51"/>
      <c r="C482" s="52"/>
      <c r="D482" s="53"/>
      <c r="E482" s="53"/>
      <c r="F482" s="53"/>
      <c r="G482" s="54"/>
      <c r="M482" s="103"/>
      <c r="O482" s="96"/>
    </row>
    <row r="483" spans="1:15" s="26" customFormat="1" ht="19.5" customHeight="1">
      <c r="A483" s="55"/>
      <c r="B483" s="56"/>
      <c r="C483" s="57"/>
      <c r="D483" s="58"/>
      <c r="E483" s="58"/>
      <c r="F483" s="58"/>
      <c r="G483" s="59"/>
      <c r="M483" s="102"/>
      <c r="O483" s="70"/>
    </row>
    <row r="484" spans="1:15" s="26" customFormat="1" ht="19.5" customHeight="1">
      <c r="A484" s="112" t="s">
        <v>268</v>
      </c>
      <c r="B484" s="113"/>
      <c r="C484" s="60">
        <f>K173</f>
        <v>164</v>
      </c>
      <c r="D484" s="61">
        <f>+L173</f>
        <v>274190.35</v>
      </c>
      <c r="E484" s="61">
        <f>+M173</f>
        <v>4471.12</v>
      </c>
      <c r="F484" s="61">
        <f>+N173</f>
        <v>278661.47</v>
      </c>
      <c r="G484" s="61">
        <f>+O173</f>
        <v>0</v>
      </c>
      <c r="H484" s="106"/>
      <c r="I484" s="106"/>
      <c r="M484" s="102"/>
      <c r="O484" s="70"/>
    </row>
    <row r="485" spans="1:15" s="26" customFormat="1" ht="19.5" customHeight="1">
      <c r="A485" s="112" t="s">
        <v>269</v>
      </c>
      <c r="B485" s="113"/>
      <c r="C485" s="60">
        <f>K199</f>
        <v>24</v>
      </c>
      <c r="D485" s="62">
        <f>L199</f>
        <v>21723.189999999995</v>
      </c>
      <c r="E485" s="62">
        <f>M199</f>
        <v>21932</v>
      </c>
      <c r="F485" s="62">
        <f>N199</f>
        <v>43655.19</v>
      </c>
      <c r="G485" s="62">
        <f>O199</f>
        <v>660</v>
      </c>
      <c r="H485" s="106"/>
      <c r="I485" s="106"/>
      <c r="M485" s="102"/>
      <c r="O485" s="70"/>
    </row>
    <row r="486" spans="1:15" s="26" customFormat="1" ht="19.5" customHeight="1">
      <c r="A486" s="112" t="s">
        <v>271</v>
      </c>
      <c r="B486" s="113"/>
      <c r="C486" s="60">
        <f>K223</f>
        <v>22</v>
      </c>
      <c r="D486" s="62">
        <f>L223</f>
        <v>33247</v>
      </c>
      <c r="E486" s="62">
        <f>M223</f>
        <v>15171</v>
      </c>
      <c r="F486" s="62">
        <f>N223</f>
        <v>48418</v>
      </c>
      <c r="G486" s="62">
        <f>O223</f>
        <v>31560</v>
      </c>
      <c r="H486" s="106"/>
      <c r="I486" s="106"/>
      <c r="M486" s="102"/>
      <c r="O486" s="70"/>
    </row>
    <row r="487" spans="1:15" s="26" customFormat="1" ht="19.5" customHeight="1">
      <c r="A487" s="114" t="s">
        <v>1686</v>
      </c>
      <c r="B487" s="115"/>
      <c r="C487" s="63">
        <f>K276</f>
        <v>51</v>
      </c>
      <c r="D487" s="64">
        <f>L276</f>
        <v>86561.64</v>
      </c>
      <c r="E487" s="64">
        <f>M276</f>
        <v>1664</v>
      </c>
      <c r="F487" s="64">
        <f>N276</f>
        <v>88225.64</v>
      </c>
      <c r="G487" s="64">
        <f>O276</f>
        <v>14369</v>
      </c>
      <c r="H487" s="107"/>
      <c r="I487" s="107"/>
      <c r="M487" s="102"/>
      <c r="O487" s="70"/>
    </row>
    <row r="488" spans="1:15" s="26" customFormat="1" ht="19.5" customHeight="1">
      <c r="A488" s="112" t="s">
        <v>983</v>
      </c>
      <c r="B488" s="113"/>
      <c r="C488" s="60">
        <f>K320</f>
        <v>42</v>
      </c>
      <c r="D488" s="62">
        <f>L320</f>
        <v>88468.97</v>
      </c>
      <c r="E488" s="62">
        <f>M320</f>
        <v>6793.4</v>
      </c>
      <c r="F488" s="62">
        <f>N320</f>
        <v>95262.37</v>
      </c>
      <c r="G488" s="62">
        <f>O320</f>
        <v>3640</v>
      </c>
      <c r="H488" s="106"/>
      <c r="I488" s="106"/>
      <c r="M488" s="102"/>
      <c r="O488" s="70"/>
    </row>
    <row r="489" spans="1:15" s="26" customFormat="1" ht="19.5" customHeight="1">
      <c r="A489" s="112" t="s">
        <v>270</v>
      </c>
      <c r="B489" s="113"/>
      <c r="C489" s="60">
        <f>K328</f>
        <v>6</v>
      </c>
      <c r="D489" s="62">
        <f>L328</f>
        <v>6061</v>
      </c>
      <c r="E489" s="62">
        <f>M328</f>
        <v>0</v>
      </c>
      <c r="F489" s="62">
        <f>N328</f>
        <v>6061</v>
      </c>
      <c r="G489" s="62">
        <f>O328</f>
        <v>0</v>
      </c>
      <c r="H489" s="106"/>
      <c r="I489" s="106"/>
      <c r="M489" s="102"/>
      <c r="O489" s="70"/>
    </row>
    <row r="490" spans="1:15" s="26" customFormat="1" ht="19.5" customHeight="1">
      <c r="A490" s="112" t="s">
        <v>1270</v>
      </c>
      <c r="B490" s="113"/>
      <c r="C490" s="60">
        <f>K421</f>
        <v>91</v>
      </c>
      <c r="D490" s="62">
        <f>L421</f>
        <v>123605.31</v>
      </c>
      <c r="E490" s="62">
        <f>M421</f>
        <v>20769.690000000002</v>
      </c>
      <c r="F490" s="62">
        <f>N421</f>
        <v>144375</v>
      </c>
      <c r="G490" s="62">
        <f>O421</f>
        <v>108370</v>
      </c>
      <c r="H490" s="106"/>
      <c r="I490" s="106"/>
      <c r="M490" s="102"/>
      <c r="O490" s="70"/>
    </row>
    <row r="491" spans="1:15" s="26" customFormat="1" ht="19.5" customHeight="1">
      <c r="A491" s="112" t="s">
        <v>272</v>
      </c>
      <c r="B491" s="113"/>
      <c r="C491" s="60">
        <f>K467</f>
        <v>44</v>
      </c>
      <c r="D491" s="62">
        <f>L467</f>
        <v>74609.61</v>
      </c>
      <c r="E491" s="62">
        <f>M467</f>
        <v>2375</v>
      </c>
      <c r="F491" s="62">
        <f>N467</f>
        <v>76984.61</v>
      </c>
      <c r="G491" s="62">
        <f>O467</f>
        <v>0</v>
      </c>
      <c r="H491" s="106"/>
      <c r="I491" s="106"/>
      <c r="M491" s="102"/>
      <c r="O491" s="70"/>
    </row>
    <row r="492" spans="1:15" s="26" customFormat="1" ht="19.5" customHeight="1">
      <c r="A492" s="112" t="s">
        <v>1103</v>
      </c>
      <c r="B492" s="113"/>
      <c r="C492" s="65">
        <f>K476</f>
        <v>7</v>
      </c>
      <c r="D492" s="66">
        <f>L476</f>
        <v>48553.14</v>
      </c>
      <c r="E492" s="66">
        <f>M476</f>
        <v>2184</v>
      </c>
      <c r="F492" s="66">
        <f>N476</f>
        <v>50737.14</v>
      </c>
      <c r="G492" s="66">
        <f>O476</f>
        <v>0</v>
      </c>
      <c r="H492" s="106"/>
      <c r="I492" s="106"/>
      <c r="M492" s="102"/>
      <c r="O492" s="70"/>
    </row>
    <row r="493" spans="1:15" s="26" customFormat="1" ht="19.5" customHeight="1">
      <c r="A493" s="116" t="s">
        <v>265</v>
      </c>
      <c r="B493" s="117"/>
      <c r="C493" s="24">
        <f>SUM(C484:C492)</f>
        <v>451</v>
      </c>
      <c r="D493" s="25">
        <f>SUM(D484:D492)</f>
        <v>757020.21</v>
      </c>
      <c r="E493" s="25">
        <f>SUM(E484:E492)</f>
        <v>75360.20999999999</v>
      </c>
      <c r="F493" s="25">
        <f>SUM(F484:F492)</f>
        <v>832380.4199999999</v>
      </c>
      <c r="G493" s="25">
        <f>SUM(G484:G492)</f>
        <v>158599</v>
      </c>
      <c r="H493" s="106"/>
      <c r="I493" s="106"/>
      <c r="K493" s="27"/>
      <c r="L493" s="27"/>
      <c r="M493" s="104"/>
      <c r="N493" s="27"/>
      <c r="O493" s="97"/>
    </row>
    <row r="494" spans="1:15" ht="12.75">
      <c r="A494" s="21"/>
      <c r="B494" s="15"/>
      <c r="F494" s="4"/>
      <c r="G494" s="4"/>
      <c r="I494" s="4"/>
      <c r="J494" s="4"/>
      <c r="K494" s="4"/>
      <c r="M494" s="105"/>
      <c r="O494" s="98"/>
    </row>
    <row r="495" spans="1:15" ht="12.75">
      <c r="A495" s="22"/>
      <c r="F495" s="4"/>
      <c r="G495" s="4"/>
      <c r="I495" s="4"/>
      <c r="J495" s="4"/>
      <c r="K495" s="4"/>
      <c r="M495" s="105"/>
      <c r="O495" s="98"/>
    </row>
    <row r="496" spans="1:15" ht="12.75">
      <c r="A496" s="22"/>
      <c r="F496" s="4"/>
      <c r="G496" s="4"/>
      <c r="I496" s="18"/>
      <c r="J496" s="4"/>
      <c r="K496" s="4"/>
      <c r="M496" s="105"/>
      <c r="O496" s="98"/>
    </row>
    <row r="497" spans="10:15" ht="12.75">
      <c r="J497" s="4"/>
      <c r="K497" s="4"/>
      <c r="M497" s="105"/>
      <c r="O497" s="98"/>
    </row>
    <row r="498" spans="10:15" ht="12.75">
      <c r="J498" s="4"/>
      <c r="K498" s="4"/>
      <c r="M498" s="105"/>
      <c r="O498" s="98"/>
    </row>
    <row r="499" spans="10:15" ht="12.75">
      <c r="J499" s="4"/>
      <c r="K499" s="4"/>
      <c r="M499" s="105"/>
      <c r="O499" s="98"/>
    </row>
    <row r="500" spans="10:15" ht="12.75">
      <c r="J500" s="4"/>
      <c r="K500" s="4"/>
      <c r="M500" s="105"/>
      <c r="O500" s="98"/>
    </row>
    <row r="501" spans="10:15" ht="12.75">
      <c r="J501" s="4"/>
      <c r="K501" s="4"/>
      <c r="M501" s="105"/>
      <c r="O501" s="98"/>
    </row>
    <row r="502" spans="10:15" ht="12.75">
      <c r="J502" s="4"/>
      <c r="K502" s="4"/>
      <c r="M502" s="105"/>
      <c r="O502" s="98"/>
    </row>
    <row r="503" spans="10:15" ht="12.75">
      <c r="J503" s="4"/>
      <c r="K503" s="4"/>
      <c r="M503" s="105"/>
      <c r="O503" s="98"/>
    </row>
    <row r="504" spans="10:15" ht="12.75">
      <c r="J504" s="4"/>
      <c r="K504" s="4"/>
      <c r="M504" s="105"/>
      <c r="O504" s="98"/>
    </row>
    <row r="505" spans="10:15" ht="12.75">
      <c r="J505" s="4"/>
      <c r="K505" s="4"/>
      <c r="M505" s="105"/>
      <c r="O505" s="98"/>
    </row>
    <row r="506" spans="10:15" ht="12.75">
      <c r="J506" s="4"/>
      <c r="K506" s="4"/>
      <c r="M506" s="105"/>
      <c r="O506" s="98"/>
    </row>
    <row r="507" spans="10:15" ht="12.75">
      <c r="J507" s="4"/>
      <c r="K507" s="4"/>
      <c r="M507" s="105"/>
      <c r="O507" s="98"/>
    </row>
    <row r="508" spans="10:15" ht="12.75">
      <c r="J508" s="4"/>
      <c r="K508" s="4"/>
      <c r="M508" s="105"/>
      <c r="O508" s="98"/>
    </row>
    <row r="509" spans="10:15" ht="12.75">
      <c r="J509" s="4"/>
      <c r="K509" s="4"/>
      <c r="M509" s="105"/>
      <c r="O509" s="98"/>
    </row>
    <row r="510" spans="10:15" ht="12.75">
      <c r="J510" s="4"/>
      <c r="K510" s="4"/>
      <c r="M510" s="105"/>
      <c r="O510" s="98"/>
    </row>
    <row r="511" spans="10:15" ht="12.75">
      <c r="J511" s="4"/>
      <c r="K511" s="4"/>
      <c r="M511" s="105"/>
      <c r="O511" s="98"/>
    </row>
    <row r="512" spans="10:15" ht="12.75">
      <c r="J512" s="4"/>
      <c r="K512" s="4"/>
      <c r="M512" s="105"/>
      <c r="O512" s="98"/>
    </row>
    <row r="513" spans="10:15" ht="12.75">
      <c r="J513" s="4"/>
      <c r="K513" s="4"/>
      <c r="M513" s="105"/>
      <c r="O513" s="98"/>
    </row>
    <row r="514" spans="10:15" ht="12.75">
      <c r="J514" s="4"/>
      <c r="K514" s="4"/>
      <c r="M514" s="105"/>
      <c r="O514" s="98"/>
    </row>
    <row r="515" spans="10:15" ht="12.75">
      <c r="J515" s="4"/>
      <c r="K515" s="4"/>
      <c r="M515" s="105"/>
      <c r="O515" s="98"/>
    </row>
    <row r="516" spans="10:15" ht="12.75">
      <c r="J516" s="4"/>
      <c r="K516" s="4"/>
      <c r="M516" s="105"/>
      <c r="O516" s="98"/>
    </row>
    <row r="517" spans="10:15" ht="12.75">
      <c r="J517" s="4"/>
      <c r="K517" s="4"/>
      <c r="M517" s="105"/>
      <c r="O517" s="98"/>
    </row>
    <row r="518" spans="10:15" ht="12.75">
      <c r="J518" s="4"/>
      <c r="K518" s="4"/>
      <c r="M518" s="105"/>
      <c r="O518" s="98"/>
    </row>
    <row r="519" spans="10:15" ht="12.75">
      <c r="J519" s="4"/>
      <c r="K519" s="4"/>
      <c r="M519" s="105"/>
      <c r="O519" s="98"/>
    </row>
    <row r="520" spans="10:15" ht="12.75">
      <c r="J520" s="4"/>
      <c r="K520" s="4"/>
      <c r="M520" s="105"/>
      <c r="O520" s="98"/>
    </row>
    <row r="521" spans="10:15" ht="12.75">
      <c r="J521" s="4"/>
      <c r="K521" s="4"/>
      <c r="M521" s="105"/>
      <c r="O521" s="98"/>
    </row>
    <row r="522" spans="10:15" ht="12.75">
      <c r="J522" s="4"/>
      <c r="K522" s="4"/>
      <c r="M522" s="105"/>
      <c r="O522" s="98"/>
    </row>
    <row r="523" spans="10:15" ht="12.75">
      <c r="J523" s="4"/>
      <c r="K523" s="4"/>
      <c r="M523" s="105"/>
      <c r="O523" s="98"/>
    </row>
    <row r="524" spans="10:15" ht="12.75">
      <c r="J524" s="4"/>
      <c r="K524" s="4"/>
      <c r="M524" s="105"/>
      <c r="O524" s="98"/>
    </row>
    <row r="525" spans="10:15" ht="12.75">
      <c r="J525" s="4"/>
      <c r="K525" s="4"/>
      <c r="M525" s="105"/>
      <c r="O525" s="98"/>
    </row>
    <row r="526" spans="10:15" ht="12.75">
      <c r="J526" s="4"/>
      <c r="K526" s="4"/>
      <c r="M526" s="105"/>
      <c r="O526" s="98"/>
    </row>
    <row r="527" spans="10:15" ht="12.75">
      <c r="J527" s="4"/>
      <c r="K527" s="4"/>
      <c r="M527" s="105"/>
      <c r="O527" s="98"/>
    </row>
    <row r="528" spans="10:15" ht="12.75">
      <c r="J528" s="4"/>
      <c r="K528" s="4"/>
      <c r="M528" s="105"/>
      <c r="O528" s="98"/>
    </row>
    <row r="529" spans="10:15" ht="12.75">
      <c r="J529" s="4"/>
      <c r="K529" s="4"/>
      <c r="M529" s="105"/>
      <c r="O529" s="98"/>
    </row>
    <row r="530" spans="10:15" ht="12.75">
      <c r="J530" s="4"/>
      <c r="K530" s="4"/>
      <c r="M530" s="105"/>
      <c r="O530" s="98"/>
    </row>
    <row r="531" spans="10:15" ht="12.75">
      <c r="J531" s="4"/>
      <c r="K531" s="4"/>
      <c r="M531" s="105"/>
      <c r="O531" s="98"/>
    </row>
    <row r="532" spans="10:15" ht="12.75">
      <c r="J532" s="4"/>
      <c r="K532" s="4"/>
      <c r="M532" s="105"/>
      <c r="O532" s="98"/>
    </row>
    <row r="533" spans="10:15" ht="12.75">
      <c r="J533" s="4"/>
      <c r="K533" s="4"/>
      <c r="M533" s="105"/>
      <c r="O533" s="98"/>
    </row>
    <row r="534" spans="10:15" ht="12.75">
      <c r="J534" s="4"/>
      <c r="K534" s="4"/>
      <c r="M534" s="105"/>
      <c r="O534" s="98"/>
    </row>
    <row r="535" spans="10:15" ht="12.75">
      <c r="J535" s="4"/>
      <c r="K535" s="4"/>
      <c r="M535" s="105"/>
      <c r="O535" s="98"/>
    </row>
    <row r="536" spans="10:15" ht="12.75">
      <c r="J536" s="4"/>
      <c r="K536" s="4"/>
      <c r="M536" s="105"/>
      <c r="O536" s="98"/>
    </row>
    <row r="537" spans="10:15" ht="12.75">
      <c r="J537" s="4"/>
      <c r="K537" s="4"/>
      <c r="M537" s="105"/>
      <c r="O537" s="98"/>
    </row>
    <row r="538" spans="10:15" ht="12.75">
      <c r="J538" s="4"/>
      <c r="K538" s="4"/>
      <c r="M538" s="105"/>
      <c r="O538" s="98"/>
    </row>
    <row r="539" spans="10:15" ht="12.75">
      <c r="J539" s="4"/>
      <c r="K539" s="4"/>
      <c r="M539" s="105"/>
      <c r="O539" s="98"/>
    </row>
    <row r="540" spans="10:15" ht="12.75">
      <c r="J540" s="4"/>
      <c r="K540" s="4"/>
      <c r="M540" s="105"/>
      <c r="O540" s="98"/>
    </row>
    <row r="541" spans="10:15" ht="12.75">
      <c r="J541" s="4"/>
      <c r="K541" s="4"/>
      <c r="M541" s="105"/>
      <c r="O541" s="98"/>
    </row>
    <row r="542" spans="10:15" ht="12.75">
      <c r="J542" s="4"/>
      <c r="K542" s="4"/>
      <c r="M542" s="105"/>
      <c r="O542" s="98"/>
    </row>
    <row r="543" spans="10:15" ht="12.75">
      <c r="J543" s="4"/>
      <c r="K543" s="4"/>
      <c r="M543" s="105"/>
      <c r="O543" s="98"/>
    </row>
    <row r="544" spans="10:15" ht="12.75">
      <c r="J544" s="4"/>
      <c r="K544" s="4"/>
      <c r="M544" s="105"/>
      <c r="O544" s="98"/>
    </row>
    <row r="545" spans="10:15" ht="12.75">
      <c r="J545" s="4"/>
      <c r="K545" s="4"/>
      <c r="M545" s="105"/>
      <c r="O545" s="98"/>
    </row>
    <row r="546" spans="10:15" ht="12.75">
      <c r="J546" s="4"/>
      <c r="K546" s="4"/>
      <c r="M546" s="105"/>
      <c r="O546" s="98"/>
    </row>
    <row r="547" spans="10:15" ht="12.75">
      <c r="J547" s="4"/>
      <c r="K547" s="4"/>
      <c r="M547" s="105"/>
      <c r="O547" s="98"/>
    </row>
    <row r="548" spans="10:15" ht="12.75">
      <c r="J548" s="4"/>
      <c r="K548" s="4"/>
      <c r="M548" s="105"/>
      <c r="O548" s="98"/>
    </row>
    <row r="549" spans="10:15" ht="12.75">
      <c r="J549" s="4"/>
      <c r="K549" s="4"/>
      <c r="M549" s="105"/>
      <c r="O549" s="98"/>
    </row>
    <row r="550" spans="10:15" ht="12.75">
      <c r="J550" s="4"/>
      <c r="K550" s="4"/>
      <c r="M550" s="105"/>
      <c r="O550" s="98"/>
    </row>
    <row r="551" spans="10:15" ht="12.75">
      <c r="J551" s="4"/>
      <c r="K551" s="4"/>
      <c r="M551" s="105"/>
      <c r="O551" s="98"/>
    </row>
    <row r="552" spans="10:15" ht="12.75">
      <c r="J552" s="4"/>
      <c r="K552" s="4"/>
      <c r="M552" s="105"/>
      <c r="O552" s="98"/>
    </row>
    <row r="553" spans="10:15" ht="12.75">
      <c r="J553" s="4"/>
      <c r="K553" s="4"/>
      <c r="M553" s="105"/>
      <c r="O553" s="98"/>
    </row>
    <row r="554" spans="10:15" ht="12.75">
      <c r="J554" s="4"/>
      <c r="K554" s="4"/>
      <c r="M554" s="105"/>
      <c r="O554" s="98"/>
    </row>
    <row r="555" spans="10:15" ht="12.75">
      <c r="J555" s="4"/>
      <c r="K555" s="4"/>
      <c r="M555" s="105"/>
      <c r="O555" s="98"/>
    </row>
    <row r="556" spans="10:15" ht="12.75">
      <c r="J556" s="4"/>
      <c r="K556" s="4"/>
      <c r="M556" s="105"/>
      <c r="O556" s="98"/>
    </row>
    <row r="557" spans="10:15" ht="12.75">
      <c r="J557" s="4"/>
      <c r="K557" s="4"/>
      <c r="M557" s="105"/>
      <c r="O557" s="98"/>
    </row>
    <row r="558" spans="10:15" ht="12.75">
      <c r="J558" s="4"/>
      <c r="K558" s="4"/>
      <c r="M558" s="105"/>
      <c r="O558" s="98"/>
    </row>
    <row r="559" spans="10:15" ht="12.75">
      <c r="J559" s="4"/>
      <c r="K559" s="4"/>
      <c r="M559" s="105"/>
      <c r="O559" s="98"/>
    </row>
    <row r="560" spans="10:15" ht="12.75">
      <c r="J560" s="4"/>
      <c r="K560" s="4"/>
      <c r="M560" s="105"/>
      <c r="O560" s="98"/>
    </row>
    <row r="561" spans="10:15" ht="12.75">
      <c r="J561" s="4"/>
      <c r="K561" s="4"/>
      <c r="M561" s="105"/>
      <c r="O561" s="98"/>
    </row>
    <row r="562" spans="10:15" ht="12.75">
      <c r="J562" s="4"/>
      <c r="K562" s="4"/>
      <c r="M562" s="105"/>
      <c r="O562" s="98"/>
    </row>
    <row r="563" spans="10:15" ht="12.75">
      <c r="J563" s="4"/>
      <c r="K563" s="4"/>
      <c r="M563" s="105"/>
      <c r="O563" s="98"/>
    </row>
    <row r="564" spans="10:15" ht="12.75">
      <c r="J564" s="4"/>
      <c r="K564" s="4"/>
      <c r="M564" s="105"/>
      <c r="O564" s="98"/>
    </row>
    <row r="565" spans="10:15" ht="12.75">
      <c r="J565" s="4"/>
      <c r="K565" s="4"/>
      <c r="M565" s="105"/>
      <c r="O565" s="98"/>
    </row>
    <row r="566" spans="10:15" ht="12.75">
      <c r="J566" s="4"/>
      <c r="K566" s="4"/>
      <c r="M566" s="105"/>
      <c r="O566" s="98"/>
    </row>
    <row r="567" spans="10:15" ht="12.75">
      <c r="J567" s="4"/>
      <c r="K567" s="4"/>
      <c r="M567" s="105"/>
      <c r="O567" s="98"/>
    </row>
    <row r="568" spans="10:15" ht="12.75">
      <c r="J568" s="4"/>
      <c r="K568" s="4"/>
      <c r="M568" s="105"/>
      <c r="O568" s="98"/>
    </row>
    <row r="569" spans="10:15" ht="12.75">
      <c r="J569" s="4"/>
      <c r="K569" s="4"/>
      <c r="M569" s="105"/>
      <c r="O569" s="98"/>
    </row>
    <row r="570" spans="10:15" ht="12.75">
      <c r="J570" s="4"/>
      <c r="K570" s="4"/>
      <c r="M570" s="105"/>
      <c r="O570" s="98"/>
    </row>
    <row r="571" spans="10:15" ht="12.75">
      <c r="J571" s="4"/>
      <c r="K571" s="4"/>
      <c r="M571" s="105"/>
      <c r="O571" s="98"/>
    </row>
    <row r="572" spans="10:15" ht="12.75">
      <c r="J572" s="4"/>
      <c r="K572" s="4"/>
      <c r="M572" s="105"/>
      <c r="O572" s="98"/>
    </row>
    <row r="573" spans="13:15" ht="12.75">
      <c r="M573" s="105"/>
      <c r="O573" s="98"/>
    </row>
    <row r="574" spans="13:15" ht="12.75">
      <c r="M574" s="105"/>
      <c r="O574" s="98"/>
    </row>
    <row r="575" spans="13:15" ht="12.75">
      <c r="M575" s="105"/>
      <c r="O575" s="98"/>
    </row>
    <row r="576" spans="13:15" ht="12.75">
      <c r="M576" s="105"/>
      <c r="O576" s="98"/>
    </row>
    <row r="577" spans="13:15" ht="12.75">
      <c r="M577" s="105"/>
      <c r="O577" s="98"/>
    </row>
    <row r="578" spans="13:15" ht="12.75">
      <c r="M578" s="105"/>
      <c r="O578" s="98"/>
    </row>
    <row r="579" spans="13:15" ht="12.75">
      <c r="M579" s="105"/>
      <c r="O579" s="98"/>
    </row>
    <row r="580" spans="13:15" ht="12.75">
      <c r="M580" s="105"/>
      <c r="O580" s="98"/>
    </row>
    <row r="581" spans="13:15" ht="12.75">
      <c r="M581" s="105"/>
      <c r="O581" s="98"/>
    </row>
    <row r="582" spans="13:15" ht="12.75">
      <c r="M582" s="105"/>
      <c r="O582" s="98"/>
    </row>
    <row r="583" spans="13:15" ht="12.75">
      <c r="M583" s="105"/>
      <c r="O583" s="98"/>
    </row>
    <row r="584" spans="13:15" ht="12.75">
      <c r="M584" s="105"/>
      <c r="O584" s="98"/>
    </row>
    <row r="585" spans="13:15" ht="12.75">
      <c r="M585" s="105"/>
      <c r="O585" s="98"/>
    </row>
    <row r="586" spans="13:15" ht="12.75">
      <c r="M586" s="105"/>
      <c r="O586" s="98"/>
    </row>
    <row r="587" spans="13:15" ht="12.75">
      <c r="M587" s="105"/>
      <c r="O587" s="98"/>
    </row>
    <row r="588" spans="13:15" ht="12.75">
      <c r="M588" s="105"/>
      <c r="O588" s="98"/>
    </row>
    <row r="589" spans="13:15" ht="12.75">
      <c r="M589" s="105"/>
      <c r="O589" s="98"/>
    </row>
    <row r="590" spans="13:15" ht="12.75">
      <c r="M590" s="105"/>
      <c r="O590" s="98"/>
    </row>
    <row r="591" spans="13:15" ht="12.75">
      <c r="M591" s="105"/>
      <c r="O591" s="98"/>
    </row>
    <row r="592" spans="13:15" ht="12.75">
      <c r="M592" s="105"/>
      <c r="O592" s="98"/>
    </row>
    <row r="593" spans="13:15" ht="12.75">
      <c r="M593" s="105"/>
      <c r="O593" s="98"/>
    </row>
    <row r="594" spans="13:15" ht="12.75">
      <c r="M594" s="105"/>
      <c r="O594" s="98"/>
    </row>
    <row r="595" spans="13:15" ht="12.75">
      <c r="M595" s="105"/>
      <c r="O595" s="98"/>
    </row>
    <row r="596" spans="13:15" ht="12.75">
      <c r="M596" s="105"/>
      <c r="O596" s="98"/>
    </row>
    <row r="597" spans="13:15" ht="12.75">
      <c r="M597" s="105"/>
      <c r="O597" s="98"/>
    </row>
    <row r="598" spans="13:15" ht="12.75">
      <c r="M598" s="105"/>
      <c r="O598" s="98"/>
    </row>
    <row r="599" spans="13:15" ht="12.75">
      <c r="M599" s="105"/>
      <c r="O599" s="98"/>
    </row>
    <row r="600" spans="13:15" ht="12.75">
      <c r="M600" s="105"/>
      <c r="O600" s="98"/>
    </row>
    <row r="601" spans="13:15" ht="12.75">
      <c r="M601" s="105"/>
      <c r="O601" s="98"/>
    </row>
    <row r="602" spans="13:15" ht="12.75">
      <c r="M602" s="105"/>
      <c r="O602" s="98"/>
    </row>
    <row r="603" spans="13:15" ht="12.75">
      <c r="M603" s="105"/>
      <c r="O603" s="98"/>
    </row>
    <row r="604" spans="13:15" ht="12.75">
      <c r="M604" s="105"/>
      <c r="O604" s="98"/>
    </row>
    <row r="605" spans="13:15" ht="12.75">
      <c r="M605" s="105"/>
      <c r="O605" s="98"/>
    </row>
    <row r="606" spans="13:15" ht="12.75">
      <c r="M606" s="105"/>
      <c r="O606" s="98"/>
    </row>
    <row r="607" spans="13:15" ht="12.75">
      <c r="M607" s="105"/>
      <c r="O607" s="98"/>
    </row>
    <row r="608" spans="13:15" ht="12.75">
      <c r="M608" s="105"/>
      <c r="O608" s="98"/>
    </row>
    <row r="609" spans="13:15" ht="12.75">
      <c r="M609" s="105"/>
      <c r="O609" s="98"/>
    </row>
    <row r="610" spans="13:15" ht="12.75">
      <c r="M610" s="105"/>
      <c r="O610" s="98"/>
    </row>
    <row r="611" spans="13:15" ht="12.75">
      <c r="M611" s="105"/>
      <c r="O611" s="98"/>
    </row>
    <row r="612" spans="13:15" ht="12.75">
      <c r="M612" s="105"/>
      <c r="O612" s="98"/>
    </row>
    <row r="613" spans="13:15" ht="12.75">
      <c r="M613" s="105"/>
      <c r="O613" s="98"/>
    </row>
    <row r="614" spans="13:15" ht="12.75">
      <c r="M614" s="105"/>
      <c r="O614" s="98"/>
    </row>
    <row r="615" spans="13:15" ht="12.75">
      <c r="M615" s="105"/>
      <c r="O615" s="98"/>
    </row>
    <row r="616" spans="13:15" ht="12.75">
      <c r="M616" s="105"/>
      <c r="O616" s="98"/>
    </row>
    <row r="617" spans="13:15" ht="12.75">
      <c r="M617" s="105"/>
      <c r="O617" s="98"/>
    </row>
    <row r="618" spans="13:15" ht="12.75">
      <c r="M618" s="105"/>
      <c r="O618" s="98"/>
    </row>
    <row r="619" spans="13:15" ht="12.75">
      <c r="M619" s="105"/>
      <c r="O619" s="98"/>
    </row>
    <row r="620" spans="13:15" ht="12.75">
      <c r="M620" s="105"/>
      <c r="O620" s="98"/>
    </row>
    <row r="621" spans="13:15" ht="12.75">
      <c r="M621" s="105"/>
      <c r="O621" s="98"/>
    </row>
    <row r="622" spans="13:15" ht="12.75">
      <c r="M622" s="105"/>
      <c r="O622" s="98"/>
    </row>
    <row r="623" spans="13:15" ht="12.75">
      <c r="M623" s="105"/>
      <c r="O623" s="98"/>
    </row>
    <row r="624" spans="13:15" ht="12.75">
      <c r="M624" s="105"/>
      <c r="O624" s="98"/>
    </row>
    <row r="625" spans="13:15" ht="12.75">
      <c r="M625" s="105"/>
      <c r="O625" s="98"/>
    </row>
    <row r="626" spans="13:15" ht="12.75">
      <c r="M626" s="105"/>
      <c r="O626" s="98"/>
    </row>
    <row r="627" spans="13:15" ht="12.75">
      <c r="M627" s="105"/>
      <c r="O627" s="98"/>
    </row>
    <row r="628" spans="13:15" ht="12.75">
      <c r="M628" s="105"/>
      <c r="O628" s="98"/>
    </row>
    <row r="629" spans="13:15" ht="12.75">
      <c r="M629" s="105"/>
      <c r="O629" s="98"/>
    </row>
    <row r="630" spans="13:15" ht="12.75">
      <c r="M630" s="105"/>
      <c r="O630" s="98"/>
    </row>
    <row r="631" spans="13:15" ht="12.75">
      <c r="M631" s="105"/>
      <c r="O631" s="98"/>
    </row>
    <row r="632" spans="13:15" ht="12.75">
      <c r="M632" s="105"/>
      <c r="O632" s="98"/>
    </row>
    <row r="633" spans="13:15" ht="12.75">
      <c r="M633" s="105"/>
      <c r="O633" s="98"/>
    </row>
    <row r="634" spans="13:15" ht="12.75">
      <c r="M634" s="105"/>
      <c r="O634" s="98"/>
    </row>
    <row r="635" spans="13:15" ht="12.75">
      <c r="M635" s="105"/>
      <c r="O635" s="98"/>
    </row>
    <row r="636" spans="13:15" ht="12.75">
      <c r="M636" s="105"/>
      <c r="O636" s="98"/>
    </row>
    <row r="637" spans="13:15" ht="12.75">
      <c r="M637" s="105"/>
      <c r="O637" s="98"/>
    </row>
    <row r="638" spans="13:15" ht="12.75">
      <c r="M638" s="105"/>
      <c r="O638" s="98"/>
    </row>
    <row r="639" spans="13:15" ht="12.75">
      <c r="M639" s="105"/>
      <c r="O639" s="98"/>
    </row>
    <row r="640" spans="13:15" ht="12.75">
      <c r="M640" s="105"/>
      <c r="O640" s="98"/>
    </row>
    <row r="641" spans="13:15" ht="12.75">
      <c r="M641" s="105"/>
      <c r="O641" s="98"/>
    </row>
    <row r="642" spans="13:15" ht="12.75">
      <c r="M642" s="105"/>
      <c r="O642" s="98"/>
    </row>
    <row r="643" spans="13:15" ht="12.75">
      <c r="M643" s="105"/>
      <c r="O643" s="98"/>
    </row>
    <row r="644" spans="13:15" ht="12.75">
      <c r="M644" s="105"/>
      <c r="O644" s="98"/>
    </row>
    <row r="645" spans="13:15" ht="12.75">
      <c r="M645" s="105"/>
      <c r="O645" s="98"/>
    </row>
    <row r="646" spans="13:15" ht="12.75">
      <c r="M646" s="105"/>
      <c r="O646" s="98"/>
    </row>
    <row r="647" spans="13:15" ht="12.75">
      <c r="M647" s="105"/>
      <c r="O647" s="98"/>
    </row>
    <row r="648" spans="13:15" ht="12.75">
      <c r="M648" s="105"/>
      <c r="O648" s="98"/>
    </row>
    <row r="649" spans="13:15" ht="12.75">
      <c r="M649" s="105"/>
      <c r="O649" s="98"/>
    </row>
    <row r="650" spans="13:15" ht="12.75">
      <c r="M650" s="105"/>
      <c r="O650" s="98"/>
    </row>
    <row r="651" spans="13:15" ht="12.75">
      <c r="M651" s="105"/>
      <c r="O651" s="98"/>
    </row>
    <row r="652" spans="13:15" ht="12.75">
      <c r="M652" s="105"/>
      <c r="O652" s="98"/>
    </row>
    <row r="653" spans="13:15" ht="12.75">
      <c r="M653" s="105"/>
      <c r="O653" s="98"/>
    </row>
    <row r="654" spans="13:15" ht="12.75">
      <c r="M654" s="105"/>
      <c r="O654" s="98"/>
    </row>
    <row r="655" spans="13:15" ht="12.75">
      <c r="M655" s="105"/>
      <c r="O655" s="98"/>
    </row>
    <row r="656" spans="13:15" ht="12.75">
      <c r="M656" s="105"/>
      <c r="O656" s="98"/>
    </row>
    <row r="657" spans="13:15" ht="12.75">
      <c r="M657" s="105"/>
      <c r="O657" s="98"/>
    </row>
    <row r="658" spans="13:15" ht="12.75">
      <c r="M658" s="105"/>
      <c r="O658" s="98"/>
    </row>
    <row r="659" spans="13:15" ht="12.75">
      <c r="M659" s="105"/>
      <c r="O659" s="98"/>
    </row>
    <row r="660" spans="13:15" ht="12.75">
      <c r="M660" s="105"/>
      <c r="O660" s="98"/>
    </row>
    <row r="661" spans="13:15" ht="12.75">
      <c r="M661" s="105"/>
      <c r="O661" s="98"/>
    </row>
    <row r="662" spans="13:15" ht="12.75">
      <c r="M662" s="105"/>
      <c r="O662" s="98"/>
    </row>
    <row r="663" spans="13:15" ht="12.75">
      <c r="M663" s="105"/>
      <c r="O663" s="98"/>
    </row>
    <row r="664" spans="13:15" ht="12.75">
      <c r="M664" s="105"/>
      <c r="O664" s="98"/>
    </row>
    <row r="665" spans="13:15" ht="12.75">
      <c r="M665" s="105"/>
      <c r="O665" s="98"/>
    </row>
    <row r="666" spans="13:15" ht="12.75">
      <c r="M666" s="105"/>
      <c r="O666" s="98"/>
    </row>
    <row r="667" spans="13:15" ht="12.75">
      <c r="M667" s="105"/>
      <c r="O667" s="98"/>
    </row>
    <row r="668" spans="13:15" ht="12.75">
      <c r="M668" s="105"/>
      <c r="O668" s="98"/>
    </row>
    <row r="669" spans="13:15" ht="12.75">
      <c r="M669" s="105"/>
      <c r="O669" s="98"/>
    </row>
    <row r="670" spans="13:15" ht="12.75">
      <c r="M670" s="105"/>
      <c r="O670" s="98"/>
    </row>
    <row r="671" spans="13:15" ht="12.75">
      <c r="M671" s="105"/>
      <c r="O671" s="98"/>
    </row>
    <row r="672" spans="13:15" ht="12.75">
      <c r="M672" s="105"/>
      <c r="O672" s="98"/>
    </row>
    <row r="673" spans="13:15" ht="12.75">
      <c r="M673" s="105"/>
      <c r="O673" s="98"/>
    </row>
    <row r="674" spans="13:15" ht="12.75">
      <c r="M674" s="105"/>
      <c r="O674" s="98"/>
    </row>
    <row r="675" spans="13:15" ht="12.75">
      <c r="M675" s="105"/>
      <c r="O675" s="98"/>
    </row>
    <row r="676" spans="13:15" ht="12.75">
      <c r="M676" s="105"/>
      <c r="O676" s="98"/>
    </row>
    <row r="677" spans="13:15" ht="12.75">
      <c r="M677" s="105"/>
      <c r="O677" s="98"/>
    </row>
    <row r="678" spans="13:15" ht="12.75">
      <c r="M678" s="105"/>
      <c r="O678" s="98"/>
    </row>
    <row r="679" spans="13:15" ht="12.75">
      <c r="M679" s="105"/>
      <c r="O679" s="98"/>
    </row>
    <row r="680" spans="13:15" ht="12.75">
      <c r="M680" s="105"/>
      <c r="O680" s="98"/>
    </row>
    <row r="681" spans="13:15" ht="12.75">
      <c r="M681" s="105"/>
      <c r="O681" s="98"/>
    </row>
    <row r="682" spans="13:15" ht="12.75">
      <c r="M682" s="105"/>
      <c r="O682" s="98"/>
    </row>
    <row r="683" spans="13:15" ht="12.75">
      <c r="M683" s="105"/>
      <c r="O683" s="98"/>
    </row>
    <row r="684" spans="13:15" ht="12.75">
      <c r="M684" s="105"/>
      <c r="O684" s="98"/>
    </row>
    <row r="685" spans="13:15" ht="12.75">
      <c r="M685" s="105"/>
      <c r="O685" s="98"/>
    </row>
    <row r="686" spans="13:15" ht="12.75">
      <c r="M686" s="105"/>
      <c r="O686" s="98"/>
    </row>
    <row r="687" spans="13:15" ht="12.75">
      <c r="M687" s="105"/>
      <c r="O687" s="98"/>
    </row>
    <row r="688" spans="13:15" ht="12.75">
      <c r="M688" s="105"/>
      <c r="O688" s="98"/>
    </row>
    <row r="689" spans="13:15" ht="12.75">
      <c r="M689" s="105"/>
      <c r="O689" s="98"/>
    </row>
    <row r="690" spans="13:15" ht="12.75">
      <c r="M690" s="105"/>
      <c r="O690" s="98"/>
    </row>
    <row r="691" spans="13:15" ht="12.75">
      <c r="M691" s="105"/>
      <c r="O691" s="98"/>
    </row>
    <row r="692" spans="13:15" ht="12.75">
      <c r="M692" s="105"/>
      <c r="O692" s="98"/>
    </row>
    <row r="693" spans="13:15" ht="12.75">
      <c r="M693" s="105"/>
      <c r="O693" s="98"/>
    </row>
    <row r="694" spans="13:15" ht="12.75">
      <c r="M694" s="105"/>
      <c r="O694" s="98"/>
    </row>
    <row r="695" spans="13:15" ht="12.75">
      <c r="M695" s="105"/>
      <c r="O695" s="98"/>
    </row>
    <row r="696" spans="13:15" ht="12.75">
      <c r="M696" s="105"/>
      <c r="O696" s="98"/>
    </row>
    <row r="697" spans="13:15" ht="12.75">
      <c r="M697" s="105"/>
      <c r="O697" s="98"/>
    </row>
    <row r="698" spans="13:15" ht="12.75">
      <c r="M698" s="105"/>
      <c r="O698" s="98"/>
    </row>
    <row r="699" spans="13:15" ht="12.75">
      <c r="M699" s="105"/>
      <c r="O699" s="98"/>
    </row>
    <row r="700" spans="13:15" ht="12.75">
      <c r="M700" s="105"/>
      <c r="O700" s="98"/>
    </row>
    <row r="701" spans="13:15" ht="12.75">
      <c r="M701" s="105"/>
      <c r="O701" s="98"/>
    </row>
    <row r="702" spans="13:15" ht="12.75">
      <c r="M702" s="105"/>
      <c r="O702" s="98"/>
    </row>
    <row r="703" spans="13:15" ht="12.75">
      <c r="M703" s="105"/>
      <c r="O703" s="98"/>
    </row>
    <row r="704" spans="13:15" ht="12.75">
      <c r="M704" s="105"/>
      <c r="O704" s="98"/>
    </row>
    <row r="705" spans="13:15" ht="12.75">
      <c r="M705" s="105"/>
      <c r="O705" s="98"/>
    </row>
    <row r="706" spans="13:15" ht="12.75">
      <c r="M706" s="105"/>
      <c r="O706" s="98"/>
    </row>
    <row r="707" spans="13:15" ht="12.75">
      <c r="M707" s="105"/>
      <c r="O707" s="98"/>
    </row>
    <row r="708" spans="13:15" ht="12.75">
      <c r="M708" s="105"/>
      <c r="O708" s="98"/>
    </row>
    <row r="709" spans="13:15" ht="12.75">
      <c r="M709" s="105"/>
      <c r="O709" s="98"/>
    </row>
    <row r="710" spans="13:15" ht="12.75">
      <c r="M710" s="105"/>
      <c r="O710" s="98"/>
    </row>
    <row r="711" spans="13:15" ht="12.75">
      <c r="M711" s="105"/>
      <c r="O711" s="98"/>
    </row>
    <row r="712" spans="13:15" ht="12.75">
      <c r="M712" s="105"/>
      <c r="O712" s="98"/>
    </row>
    <row r="713" spans="13:15" ht="12.75">
      <c r="M713" s="105"/>
      <c r="O713" s="98"/>
    </row>
    <row r="714" spans="13:15" ht="12.75">
      <c r="M714" s="105"/>
      <c r="O714" s="98"/>
    </row>
    <row r="715" spans="13:15" ht="12.75">
      <c r="M715" s="105"/>
      <c r="O715" s="98"/>
    </row>
    <row r="716" spans="13:15" ht="12.75">
      <c r="M716" s="105"/>
      <c r="O716" s="98"/>
    </row>
    <row r="717" spans="13:15" ht="12.75">
      <c r="M717" s="105"/>
      <c r="O717" s="98"/>
    </row>
    <row r="718" spans="13:15" ht="12.75">
      <c r="M718" s="105"/>
      <c r="O718" s="98"/>
    </row>
    <row r="719" spans="13:15" ht="12.75">
      <c r="M719" s="105"/>
      <c r="O719" s="98"/>
    </row>
    <row r="720" spans="13:15" ht="12.75">
      <c r="M720" s="105"/>
      <c r="O720" s="98"/>
    </row>
    <row r="721" spans="13:15" ht="12.75">
      <c r="M721" s="105"/>
      <c r="O721" s="98"/>
    </row>
    <row r="722" spans="13:15" ht="12.75">
      <c r="M722" s="105"/>
      <c r="O722" s="98"/>
    </row>
    <row r="723" spans="13:15" ht="12.75">
      <c r="M723" s="105"/>
      <c r="O723" s="98"/>
    </row>
    <row r="724" spans="13:15" ht="12.75">
      <c r="M724" s="105"/>
      <c r="O724" s="98"/>
    </row>
    <row r="725" spans="13:15" ht="12.75">
      <c r="M725" s="105"/>
      <c r="O725" s="98"/>
    </row>
    <row r="726" spans="13:15" ht="12.75">
      <c r="M726" s="105"/>
      <c r="O726" s="98"/>
    </row>
    <row r="727" spans="13:15" ht="12.75">
      <c r="M727" s="105"/>
      <c r="O727" s="98"/>
    </row>
    <row r="728" spans="13:15" ht="12.75">
      <c r="M728" s="105"/>
      <c r="O728" s="98"/>
    </row>
    <row r="729" spans="13:15" ht="12.75">
      <c r="M729" s="105"/>
      <c r="O729" s="98"/>
    </row>
    <row r="730" spans="13:15" ht="12.75">
      <c r="M730" s="105"/>
      <c r="O730" s="98"/>
    </row>
    <row r="731" spans="13:15" ht="12.75">
      <c r="M731" s="105"/>
      <c r="O731" s="98"/>
    </row>
    <row r="732" spans="13:15" ht="12.75">
      <c r="M732" s="105"/>
      <c r="O732" s="98"/>
    </row>
    <row r="733" spans="13:15" ht="12.75">
      <c r="M733" s="105"/>
      <c r="O733" s="98"/>
    </row>
    <row r="734" spans="13:15" ht="12.75">
      <c r="M734" s="105"/>
      <c r="O734" s="98"/>
    </row>
    <row r="735" spans="13:15" ht="12.75">
      <c r="M735" s="105"/>
      <c r="O735" s="98"/>
    </row>
    <row r="736" spans="13:15" ht="12.75">
      <c r="M736" s="105"/>
      <c r="O736" s="98"/>
    </row>
    <row r="737" spans="13:15" ht="12.75">
      <c r="M737" s="105"/>
      <c r="O737" s="98"/>
    </row>
    <row r="738" spans="13:15" ht="12.75">
      <c r="M738" s="105"/>
      <c r="O738" s="98"/>
    </row>
    <row r="739" spans="13:15" ht="12.75">
      <c r="M739" s="105"/>
      <c r="O739" s="98"/>
    </row>
    <row r="740" spans="13:15" ht="12.75">
      <c r="M740" s="105"/>
      <c r="O740" s="98"/>
    </row>
    <row r="741" spans="13:15" ht="12.75">
      <c r="M741" s="105"/>
      <c r="O741" s="98"/>
    </row>
    <row r="742" spans="13:15" ht="12.75">
      <c r="M742" s="105"/>
      <c r="O742" s="98"/>
    </row>
    <row r="743" spans="13:15" ht="12.75">
      <c r="M743" s="105"/>
      <c r="O743" s="98"/>
    </row>
    <row r="744" spans="13:15" ht="12.75">
      <c r="M744" s="105"/>
      <c r="O744" s="98"/>
    </row>
    <row r="745" spans="13:15" ht="12.75">
      <c r="M745" s="105"/>
      <c r="O745" s="98"/>
    </row>
    <row r="746" spans="13:15" ht="12.75">
      <c r="M746" s="105"/>
      <c r="O746" s="98"/>
    </row>
    <row r="747" spans="13:15" ht="12.75">
      <c r="M747" s="105"/>
      <c r="O747" s="98"/>
    </row>
    <row r="748" spans="13:15" ht="12.75">
      <c r="M748" s="105"/>
      <c r="O748" s="98"/>
    </row>
    <row r="749" spans="13:15" ht="12.75">
      <c r="M749" s="105"/>
      <c r="O749" s="98"/>
    </row>
    <row r="750" spans="13:15" ht="12.75">
      <c r="M750" s="105"/>
      <c r="O750" s="98"/>
    </row>
    <row r="751" spans="13:15" ht="12.75">
      <c r="M751" s="105"/>
      <c r="O751" s="98"/>
    </row>
    <row r="752" spans="13:15" ht="12.75">
      <c r="M752" s="105"/>
      <c r="O752" s="98"/>
    </row>
    <row r="753" spans="13:15" ht="12.75">
      <c r="M753" s="105"/>
      <c r="O753" s="98"/>
    </row>
    <row r="754" spans="13:15" ht="12.75">
      <c r="M754" s="105"/>
      <c r="O754" s="98"/>
    </row>
    <row r="755" spans="13:15" ht="12.75">
      <c r="M755" s="105"/>
      <c r="O755" s="98"/>
    </row>
    <row r="756" spans="13:15" ht="12.75">
      <c r="M756" s="105"/>
      <c r="O756" s="98"/>
    </row>
    <row r="757" spans="13:15" ht="12.75">
      <c r="M757" s="105"/>
      <c r="O757" s="98"/>
    </row>
    <row r="758" spans="13:15" ht="12.75">
      <c r="M758" s="105"/>
      <c r="O758" s="98"/>
    </row>
    <row r="759" spans="13:15" ht="12.75">
      <c r="M759" s="105"/>
      <c r="O759" s="98"/>
    </row>
    <row r="760" spans="13:15" ht="12.75">
      <c r="M760" s="105"/>
      <c r="O760" s="98"/>
    </row>
    <row r="761" spans="13:15" ht="12.75">
      <c r="M761" s="105"/>
      <c r="O761" s="98"/>
    </row>
    <row r="762" spans="13:15" ht="12.75">
      <c r="M762" s="105"/>
      <c r="O762" s="98"/>
    </row>
    <row r="763" spans="13:15" ht="12.75">
      <c r="M763" s="105"/>
      <c r="O763" s="98"/>
    </row>
    <row r="764" spans="13:15" ht="12.75">
      <c r="M764" s="105"/>
      <c r="O764" s="98"/>
    </row>
    <row r="765" spans="13:15" ht="12.75">
      <c r="M765" s="105"/>
      <c r="O765" s="98"/>
    </row>
    <row r="766" spans="13:15" ht="12.75">
      <c r="M766" s="105"/>
      <c r="O766" s="98"/>
    </row>
    <row r="767" spans="13:15" ht="12.75">
      <c r="M767" s="105"/>
      <c r="O767" s="98"/>
    </row>
    <row r="768" spans="13:15" ht="12.75">
      <c r="M768" s="105"/>
      <c r="O768" s="98"/>
    </row>
    <row r="769" spans="13:15" ht="12.75">
      <c r="M769" s="105"/>
      <c r="O769" s="98"/>
    </row>
    <row r="770" spans="13:15" ht="12.75">
      <c r="M770" s="105"/>
      <c r="O770" s="98"/>
    </row>
    <row r="771" spans="13:15" ht="12.75">
      <c r="M771" s="105"/>
      <c r="O771" s="98"/>
    </row>
    <row r="772" spans="13:15" ht="12.75">
      <c r="M772" s="105"/>
      <c r="O772" s="98"/>
    </row>
    <row r="773" spans="13:15" ht="12.75">
      <c r="M773" s="105"/>
      <c r="O773" s="98"/>
    </row>
    <row r="774" spans="13:15" ht="12.75">
      <c r="M774" s="105"/>
      <c r="O774" s="98"/>
    </row>
    <row r="775" spans="13:15" ht="12.75">
      <c r="M775" s="105"/>
      <c r="O775" s="98"/>
    </row>
    <row r="776" spans="13:15" ht="12.75">
      <c r="M776" s="105"/>
      <c r="O776" s="98"/>
    </row>
    <row r="777" spans="13:15" ht="12.75">
      <c r="M777" s="105"/>
      <c r="O777" s="98"/>
    </row>
    <row r="778" spans="13:15" ht="12.75">
      <c r="M778" s="105"/>
      <c r="O778" s="98"/>
    </row>
    <row r="779" spans="13:15" ht="12.75">
      <c r="M779" s="105"/>
      <c r="O779" s="98"/>
    </row>
    <row r="780" spans="13:15" ht="12.75">
      <c r="M780" s="105"/>
      <c r="O780" s="98"/>
    </row>
    <row r="781" spans="13:15" ht="12.75">
      <c r="M781" s="105"/>
      <c r="O781" s="98"/>
    </row>
    <row r="782" spans="13:15" ht="12.75">
      <c r="M782" s="105"/>
      <c r="O782" s="98"/>
    </row>
    <row r="783" spans="13:15" ht="12.75">
      <c r="M783" s="105"/>
      <c r="O783" s="98"/>
    </row>
    <row r="784" spans="13:15" ht="12.75">
      <c r="M784" s="105"/>
      <c r="O784" s="98"/>
    </row>
    <row r="785" spans="13:15" ht="12.75">
      <c r="M785" s="105"/>
      <c r="O785" s="98"/>
    </row>
    <row r="786" spans="13:15" ht="12.75">
      <c r="M786" s="105"/>
      <c r="O786" s="98"/>
    </row>
    <row r="787" spans="13:15" ht="12.75">
      <c r="M787" s="105"/>
      <c r="O787" s="98"/>
    </row>
    <row r="788" spans="13:15" ht="12.75">
      <c r="M788" s="105"/>
      <c r="O788" s="98"/>
    </row>
    <row r="789" spans="13:15" ht="12.75">
      <c r="M789" s="105"/>
      <c r="O789" s="98"/>
    </row>
    <row r="790" spans="13:15" ht="12.75">
      <c r="M790" s="105"/>
      <c r="O790" s="98"/>
    </row>
    <row r="791" spans="13:15" ht="12.75">
      <c r="M791" s="105"/>
      <c r="O791" s="98"/>
    </row>
    <row r="792" spans="13:15" ht="12.75">
      <c r="M792" s="105"/>
      <c r="O792" s="98"/>
    </row>
    <row r="793" spans="13:15" ht="12.75">
      <c r="M793" s="105"/>
      <c r="O793" s="98"/>
    </row>
    <row r="794" spans="13:15" ht="12.75">
      <c r="M794" s="105"/>
      <c r="O794" s="98"/>
    </row>
    <row r="795" spans="13:15" ht="12.75">
      <c r="M795" s="105"/>
      <c r="O795" s="98"/>
    </row>
    <row r="796" spans="13:15" ht="12.75">
      <c r="M796" s="105"/>
      <c r="O796" s="98"/>
    </row>
    <row r="797" spans="13:15" ht="12.75">
      <c r="M797" s="105"/>
      <c r="O797" s="98"/>
    </row>
    <row r="798" spans="13:15" ht="12.75">
      <c r="M798" s="105"/>
      <c r="O798" s="98"/>
    </row>
    <row r="799" spans="13:15" ht="12.75">
      <c r="M799" s="105"/>
      <c r="O799" s="98"/>
    </row>
    <row r="800" spans="13:15" ht="12.75">
      <c r="M800" s="105"/>
      <c r="O800" s="98"/>
    </row>
    <row r="801" spans="13:15" ht="12.75">
      <c r="M801" s="105"/>
      <c r="O801" s="98"/>
    </row>
    <row r="802" spans="13:15" ht="12.75">
      <c r="M802" s="105"/>
      <c r="O802" s="98"/>
    </row>
    <row r="803" spans="13:15" ht="12.75">
      <c r="M803" s="105"/>
      <c r="O803" s="98"/>
    </row>
    <row r="804" spans="13:15" ht="12.75">
      <c r="M804" s="105"/>
      <c r="O804" s="98"/>
    </row>
    <row r="805" spans="13:15" ht="12.75">
      <c r="M805" s="105"/>
      <c r="O805" s="98"/>
    </row>
    <row r="806" spans="13:15" ht="12.75">
      <c r="M806" s="105"/>
      <c r="O806" s="98"/>
    </row>
    <row r="807" spans="13:15" ht="12.75">
      <c r="M807" s="105"/>
      <c r="O807" s="98"/>
    </row>
    <row r="808" spans="13:15" ht="12.75">
      <c r="M808" s="105"/>
      <c r="O808" s="98"/>
    </row>
    <row r="809" spans="13:15" ht="12.75">
      <c r="M809" s="105"/>
      <c r="O809" s="98"/>
    </row>
    <row r="810" spans="13:15" ht="12.75">
      <c r="M810" s="105"/>
      <c r="O810" s="98"/>
    </row>
    <row r="811" spans="13:15" ht="12.75">
      <c r="M811" s="105"/>
      <c r="O811" s="98"/>
    </row>
    <row r="812" spans="13:15" ht="12.75">
      <c r="M812" s="105"/>
      <c r="O812" s="98"/>
    </row>
    <row r="813" spans="13:15" ht="12.75">
      <c r="M813" s="105"/>
      <c r="O813" s="98"/>
    </row>
    <row r="814" spans="13:15" ht="12.75">
      <c r="M814" s="105"/>
      <c r="O814" s="98"/>
    </row>
    <row r="815" spans="13:15" ht="12.75">
      <c r="M815" s="105"/>
      <c r="O815" s="98"/>
    </row>
    <row r="816" spans="13:15" ht="12.75">
      <c r="M816" s="105"/>
      <c r="O816" s="98"/>
    </row>
    <row r="817" spans="13:15" ht="12.75">
      <c r="M817" s="105"/>
      <c r="O817" s="98"/>
    </row>
    <row r="818" spans="13:15" ht="12.75">
      <c r="M818" s="105"/>
      <c r="O818" s="98"/>
    </row>
    <row r="819" spans="13:15" ht="12.75">
      <c r="M819" s="105"/>
      <c r="O819" s="98"/>
    </row>
    <row r="820" spans="13:15" ht="12.75">
      <c r="M820" s="105"/>
      <c r="O820" s="98"/>
    </row>
    <row r="821" spans="13:15" ht="12.75">
      <c r="M821" s="105"/>
      <c r="O821" s="98"/>
    </row>
    <row r="822" spans="13:15" ht="12.75">
      <c r="M822" s="105"/>
      <c r="O822" s="98"/>
    </row>
    <row r="823" spans="13:15" ht="12.75">
      <c r="M823" s="105"/>
      <c r="O823" s="98"/>
    </row>
    <row r="824" spans="13:15" ht="12.75">
      <c r="M824" s="105"/>
      <c r="O824" s="98"/>
    </row>
    <row r="825" spans="13:15" ht="12.75">
      <c r="M825" s="105"/>
      <c r="O825" s="98"/>
    </row>
    <row r="826" spans="13:15" ht="12.75">
      <c r="M826" s="105"/>
      <c r="O826" s="98"/>
    </row>
    <row r="827" spans="13:15" ht="12.75">
      <c r="M827" s="105"/>
      <c r="O827" s="98"/>
    </row>
    <row r="828" spans="13:15" ht="12.75">
      <c r="M828" s="105"/>
      <c r="O828" s="98"/>
    </row>
    <row r="829" spans="13:15" ht="12.75">
      <c r="M829" s="105"/>
      <c r="O829" s="98"/>
    </row>
    <row r="830" spans="13:15" ht="12.75">
      <c r="M830" s="105"/>
      <c r="O830" s="98"/>
    </row>
    <row r="831" spans="13:15" ht="12.75">
      <c r="M831" s="105"/>
      <c r="O831" s="98"/>
    </row>
    <row r="832" spans="13:15" ht="12.75">
      <c r="M832" s="105"/>
      <c r="O832" s="98"/>
    </row>
    <row r="833" spans="13:15" ht="12.75">
      <c r="M833" s="105"/>
      <c r="O833" s="98"/>
    </row>
    <row r="834" spans="13:15" ht="12.75">
      <c r="M834" s="105"/>
      <c r="O834" s="98"/>
    </row>
    <row r="835" spans="13:15" ht="12.75">
      <c r="M835" s="105"/>
      <c r="O835" s="98"/>
    </row>
    <row r="836" spans="13:15" ht="12.75">
      <c r="M836" s="105"/>
      <c r="O836" s="98"/>
    </row>
    <row r="837" spans="13:15" ht="12.75">
      <c r="M837" s="105"/>
      <c r="O837" s="98"/>
    </row>
    <row r="838" spans="13:15" ht="12.75">
      <c r="M838" s="105"/>
      <c r="O838" s="98"/>
    </row>
    <row r="839" spans="13:15" ht="12.75">
      <c r="M839" s="105"/>
      <c r="O839" s="98"/>
    </row>
    <row r="840" spans="13:15" ht="12.75">
      <c r="M840" s="105"/>
      <c r="O840" s="98"/>
    </row>
    <row r="841" spans="13:15" ht="12.75">
      <c r="M841" s="105"/>
      <c r="O841" s="98"/>
    </row>
    <row r="842" spans="13:15" ht="12.75">
      <c r="M842" s="105"/>
      <c r="O842" s="98"/>
    </row>
    <row r="843" spans="13:15" ht="12.75">
      <c r="M843" s="105"/>
      <c r="O843" s="98"/>
    </row>
    <row r="844" spans="13:15" ht="12.75">
      <c r="M844" s="105"/>
      <c r="O844" s="98"/>
    </row>
    <row r="845" spans="13:15" ht="12.75">
      <c r="M845" s="105"/>
      <c r="O845" s="98"/>
    </row>
    <row r="846" spans="13:15" ht="12.75">
      <c r="M846" s="105"/>
      <c r="O846" s="98"/>
    </row>
    <row r="847" spans="13:15" ht="12.75">
      <c r="M847" s="105"/>
      <c r="O847" s="98"/>
    </row>
    <row r="848" spans="13:15" ht="12.75">
      <c r="M848" s="105"/>
      <c r="O848" s="98"/>
    </row>
    <row r="849" spans="13:15" ht="12.75">
      <c r="M849" s="105"/>
      <c r="O849" s="98"/>
    </row>
    <row r="850" spans="13:15" ht="12.75">
      <c r="M850" s="105"/>
      <c r="O850" s="98"/>
    </row>
    <row r="851" spans="13:15" ht="12.75">
      <c r="M851" s="105"/>
      <c r="O851" s="98"/>
    </row>
    <row r="852" spans="13:15" ht="12.75">
      <c r="M852" s="105"/>
      <c r="O852" s="98"/>
    </row>
    <row r="853" spans="13:15" ht="12.75">
      <c r="M853" s="105"/>
      <c r="O853" s="98"/>
    </row>
    <row r="854" spans="13:15" ht="12.75">
      <c r="M854" s="105"/>
      <c r="O854" s="98"/>
    </row>
    <row r="855" spans="13:15" ht="12.75">
      <c r="M855" s="105"/>
      <c r="O855" s="98"/>
    </row>
    <row r="856" spans="13:15" ht="12.75">
      <c r="M856" s="105"/>
      <c r="O856" s="98"/>
    </row>
    <row r="857" spans="13:15" ht="12.75">
      <c r="M857" s="105"/>
      <c r="O857" s="98"/>
    </row>
    <row r="858" spans="13:15" ht="12.75">
      <c r="M858" s="105"/>
      <c r="O858" s="98"/>
    </row>
    <row r="859" spans="13:15" ht="12.75">
      <c r="M859" s="105"/>
      <c r="O859" s="98"/>
    </row>
    <row r="860" spans="13:15" ht="12.75">
      <c r="M860" s="105"/>
      <c r="O860" s="98"/>
    </row>
    <row r="861" spans="13:15" ht="12.75">
      <c r="M861" s="105"/>
      <c r="O861" s="98"/>
    </row>
    <row r="862" spans="13:15" ht="12.75">
      <c r="M862" s="105"/>
      <c r="O862" s="98"/>
    </row>
    <row r="863" spans="13:15" ht="12.75">
      <c r="M863" s="105"/>
      <c r="O863" s="98"/>
    </row>
    <row r="864" spans="13:15" ht="12.75">
      <c r="M864" s="105"/>
      <c r="O864" s="98"/>
    </row>
    <row r="865" spans="13:15" ht="12.75">
      <c r="M865" s="105"/>
      <c r="O865" s="98"/>
    </row>
    <row r="866" spans="13:15" ht="12.75">
      <c r="M866" s="105"/>
      <c r="O866" s="98"/>
    </row>
    <row r="867" spans="13:15" ht="12.75">
      <c r="M867" s="105"/>
      <c r="O867" s="98"/>
    </row>
    <row r="868" spans="13:15" ht="12.75">
      <c r="M868" s="105"/>
      <c r="O868" s="98"/>
    </row>
    <row r="869" spans="13:15" ht="12.75">
      <c r="M869" s="105"/>
      <c r="O869" s="98"/>
    </row>
    <row r="870" spans="13:15" ht="12.75">
      <c r="M870" s="105"/>
      <c r="O870" s="98"/>
    </row>
    <row r="871" spans="13:15" ht="12.75">
      <c r="M871" s="105"/>
      <c r="O871" s="98"/>
    </row>
    <row r="872" spans="13:15" ht="12.75">
      <c r="M872" s="105"/>
      <c r="O872" s="98"/>
    </row>
    <row r="873" spans="13:15" ht="12.75">
      <c r="M873" s="105"/>
      <c r="O873" s="98"/>
    </row>
    <row r="874" spans="13:15" ht="12.75">
      <c r="M874" s="105"/>
      <c r="O874" s="98"/>
    </row>
    <row r="875" spans="13:15" ht="12.75">
      <c r="M875" s="105"/>
      <c r="O875" s="98"/>
    </row>
    <row r="876" ht="12.75">
      <c r="O876" s="98"/>
    </row>
    <row r="877" ht="12.75">
      <c r="O877" s="98"/>
    </row>
    <row r="878" ht="12.75">
      <c r="O878" s="98"/>
    </row>
    <row r="879" ht="12.75">
      <c r="O879" s="98"/>
    </row>
    <row r="880" ht="12.75">
      <c r="O880" s="98"/>
    </row>
    <row r="881" ht="12.75">
      <c r="O881" s="98"/>
    </row>
    <row r="882" ht="12.75">
      <c r="O882" s="98"/>
    </row>
    <row r="883" ht="12.75">
      <c r="O883" s="98"/>
    </row>
    <row r="884" ht="12.75">
      <c r="O884" s="98"/>
    </row>
    <row r="885" ht="12.75">
      <c r="O885" s="98"/>
    </row>
    <row r="886" ht="12.75">
      <c r="O886" s="98"/>
    </row>
    <row r="887" ht="12.75">
      <c r="O887" s="98"/>
    </row>
    <row r="888" ht="12.75">
      <c r="O888" s="98"/>
    </row>
    <row r="889" ht="12.75">
      <c r="O889" s="98"/>
    </row>
    <row r="890" ht="12.75">
      <c r="O890" s="98"/>
    </row>
    <row r="891" ht="12.75">
      <c r="O891" s="98"/>
    </row>
    <row r="892" ht="12.75">
      <c r="O892" s="98"/>
    </row>
    <row r="893" ht="12.75">
      <c r="O893" s="98"/>
    </row>
    <row r="894" ht="12.75">
      <c r="O894" s="98"/>
    </row>
    <row r="895" ht="12.75">
      <c r="O895" s="98"/>
    </row>
    <row r="896" ht="12.75">
      <c r="O896" s="98"/>
    </row>
    <row r="897" ht="12.75">
      <c r="O897" s="98"/>
    </row>
    <row r="898" ht="12.75">
      <c r="O898" s="98"/>
    </row>
    <row r="899" ht="12.75">
      <c r="O899" s="98"/>
    </row>
    <row r="900" ht="12.75">
      <c r="O900" s="98"/>
    </row>
    <row r="901" ht="12.75">
      <c r="O901" s="98"/>
    </row>
    <row r="902" ht="12.75">
      <c r="O902" s="98"/>
    </row>
    <row r="903" ht="12.75">
      <c r="O903" s="98"/>
    </row>
    <row r="904" ht="12.75">
      <c r="O904" s="98"/>
    </row>
    <row r="905" ht="12.75">
      <c r="O905" s="98"/>
    </row>
    <row r="906" ht="12.75">
      <c r="O906" s="98"/>
    </row>
    <row r="907" ht="12.75">
      <c r="O907" s="98"/>
    </row>
    <row r="908" ht="12.75">
      <c r="O908" s="98"/>
    </row>
    <row r="909" ht="12.75">
      <c r="O909" s="98"/>
    </row>
    <row r="910" ht="12.75">
      <c r="O910" s="98"/>
    </row>
    <row r="911" ht="12.75">
      <c r="O911" s="98"/>
    </row>
    <row r="912" ht="12.75">
      <c r="O912" s="98"/>
    </row>
    <row r="913" ht="12.75">
      <c r="O913" s="98"/>
    </row>
    <row r="914" ht="12.75">
      <c r="O914" s="98"/>
    </row>
    <row r="915" ht="12.75">
      <c r="O915" s="98"/>
    </row>
    <row r="916" ht="12.75">
      <c r="O916" s="98"/>
    </row>
    <row r="917" ht="12.75">
      <c r="O917" s="98"/>
    </row>
    <row r="918" ht="12.75">
      <c r="O918" s="98"/>
    </row>
    <row r="919" ht="12.75">
      <c r="O919" s="98"/>
    </row>
    <row r="920" ht="12.75">
      <c r="O920" s="98"/>
    </row>
    <row r="921" ht="12.75">
      <c r="O921" s="98"/>
    </row>
    <row r="922" ht="12.75">
      <c r="O922" s="98"/>
    </row>
    <row r="923" ht="12.75">
      <c r="O923" s="98"/>
    </row>
    <row r="924" ht="12.75">
      <c r="O924" s="98"/>
    </row>
    <row r="925" ht="12.75">
      <c r="O925" s="98"/>
    </row>
    <row r="926" ht="12.75">
      <c r="O926" s="98"/>
    </row>
    <row r="927" ht="12.75">
      <c r="O927" s="98"/>
    </row>
    <row r="928" ht="12.75">
      <c r="O928" s="98"/>
    </row>
    <row r="929" ht="12.75">
      <c r="O929" s="98"/>
    </row>
    <row r="930" ht="12.75">
      <c r="O930" s="98"/>
    </row>
    <row r="931" ht="12.75">
      <c r="O931" s="98"/>
    </row>
    <row r="932" ht="12.75">
      <c r="O932" s="98"/>
    </row>
    <row r="933" ht="12.75">
      <c r="O933" s="98"/>
    </row>
    <row r="934" ht="12.75">
      <c r="O934" s="98"/>
    </row>
    <row r="935" ht="12.75">
      <c r="O935" s="98"/>
    </row>
    <row r="936" ht="12.75">
      <c r="O936" s="98"/>
    </row>
    <row r="937" ht="12.75">
      <c r="O937" s="98"/>
    </row>
    <row r="938" ht="12.75">
      <c r="O938" s="98"/>
    </row>
    <row r="939" ht="12.75">
      <c r="O939" s="98"/>
    </row>
    <row r="940" ht="12.75">
      <c r="O940" s="98"/>
    </row>
    <row r="941" ht="12.75">
      <c r="O941" s="98"/>
    </row>
    <row r="942" ht="12.75">
      <c r="O942" s="98"/>
    </row>
    <row r="943" ht="12.75">
      <c r="O943" s="98"/>
    </row>
    <row r="944" ht="12.75">
      <c r="O944" s="98"/>
    </row>
    <row r="945" ht="12.75">
      <c r="O945" s="98"/>
    </row>
    <row r="946" ht="12.75">
      <c r="O946" s="98"/>
    </row>
    <row r="947" ht="12.75">
      <c r="O947" s="98"/>
    </row>
    <row r="948" ht="12.75">
      <c r="O948" s="98"/>
    </row>
    <row r="949" ht="12.75">
      <c r="O949" s="98"/>
    </row>
    <row r="950" ht="12.75">
      <c r="O950" s="98"/>
    </row>
    <row r="951" ht="12.75">
      <c r="O951" s="98"/>
    </row>
    <row r="952" ht="12.75">
      <c r="O952" s="98"/>
    </row>
    <row r="953" ht="12.75">
      <c r="O953" s="98"/>
    </row>
    <row r="954" ht="12.75">
      <c r="O954" s="98"/>
    </row>
    <row r="955" ht="12.75">
      <c r="O955" s="98"/>
    </row>
    <row r="956" ht="12.75">
      <c r="O956" s="98"/>
    </row>
    <row r="957" ht="12.75">
      <c r="O957" s="98"/>
    </row>
    <row r="958" ht="12.75">
      <c r="O958" s="98"/>
    </row>
    <row r="959" ht="12.75">
      <c r="O959" s="98"/>
    </row>
    <row r="960" ht="12.75">
      <c r="O960" s="98"/>
    </row>
    <row r="961" ht="12.75">
      <c r="O961" s="98"/>
    </row>
    <row r="962" ht="12.75">
      <c r="O962" s="98"/>
    </row>
    <row r="963" ht="12.75">
      <c r="O963" s="98"/>
    </row>
    <row r="964" ht="12.75">
      <c r="O964" s="98"/>
    </row>
    <row r="965" ht="12.75">
      <c r="O965" s="98"/>
    </row>
    <row r="966" ht="12.75">
      <c r="O966" s="98"/>
    </row>
    <row r="967" ht="12.75">
      <c r="O967" s="98"/>
    </row>
    <row r="968" ht="12.75">
      <c r="O968" s="98"/>
    </row>
    <row r="969" ht="12.75">
      <c r="O969" s="98"/>
    </row>
    <row r="970" ht="12.75">
      <c r="O970" s="98"/>
    </row>
    <row r="971" ht="12.75">
      <c r="O971" s="98"/>
    </row>
    <row r="972" ht="12.75">
      <c r="O972" s="98"/>
    </row>
    <row r="973" ht="12.75">
      <c r="O973" s="98"/>
    </row>
    <row r="974" ht="12.75">
      <c r="O974" s="98"/>
    </row>
    <row r="975" ht="12.75">
      <c r="O975" s="98"/>
    </row>
    <row r="976" ht="12.75">
      <c r="O976" s="98"/>
    </row>
    <row r="977" ht="12.75">
      <c r="O977" s="98"/>
    </row>
    <row r="978" ht="12.75">
      <c r="O978" s="98"/>
    </row>
    <row r="979" ht="12.75">
      <c r="O979" s="98"/>
    </row>
    <row r="980" ht="12.75">
      <c r="O980" s="98"/>
    </row>
    <row r="981" ht="12.75">
      <c r="O981" s="98"/>
    </row>
    <row r="982" ht="12.75">
      <c r="O982" s="98"/>
    </row>
    <row r="983" ht="12.75">
      <c r="O983" s="98"/>
    </row>
    <row r="984" ht="12.75">
      <c r="O984" s="98"/>
    </row>
    <row r="985" ht="12.75">
      <c r="O985" s="98"/>
    </row>
    <row r="986" ht="12.75">
      <c r="O986" s="98"/>
    </row>
    <row r="987" ht="12.75">
      <c r="O987" s="98"/>
    </row>
    <row r="988" ht="12.75">
      <c r="O988" s="98"/>
    </row>
    <row r="989" ht="12.75">
      <c r="O989" s="98"/>
    </row>
    <row r="990" ht="12.75">
      <c r="O990" s="98"/>
    </row>
    <row r="991" ht="12.75">
      <c r="O991" s="98"/>
    </row>
    <row r="992" ht="12.75">
      <c r="O992" s="98"/>
    </row>
    <row r="993" ht="12.75">
      <c r="O993" s="98"/>
    </row>
    <row r="994" ht="12.75">
      <c r="O994" s="98"/>
    </row>
    <row r="995" ht="12.75">
      <c r="O995" s="98"/>
    </row>
    <row r="996" ht="12.75">
      <c r="O996" s="98"/>
    </row>
    <row r="997" ht="12.75">
      <c r="O997" s="98"/>
    </row>
    <row r="998" ht="12.75">
      <c r="O998" s="98"/>
    </row>
    <row r="999" ht="12.75">
      <c r="O999" s="98"/>
    </row>
    <row r="1000" ht="12.75">
      <c r="O1000" s="98"/>
    </row>
    <row r="1001" ht="12.75">
      <c r="O1001" s="98"/>
    </row>
    <row r="1002" ht="12.75">
      <c r="O1002" s="98"/>
    </row>
    <row r="1003" ht="12.75">
      <c r="O1003" s="98"/>
    </row>
    <row r="1004" ht="12.75">
      <c r="O1004" s="98"/>
    </row>
    <row r="1005" ht="12.75">
      <c r="O1005" s="98"/>
    </row>
    <row r="1006" ht="12.75">
      <c r="O1006" s="98"/>
    </row>
    <row r="1007" ht="12.75">
      <c r="O1007" s="98"/>
    </row>
    <row r="1008" ht="12.75">
      <c r="O1008" s="98"/>
    </row>
    <row r="1009" ht="12.75">
      <c r="O1009" s="98"/>
    </row>
    <row r="1010" ht="12.75">
      <c r="O1010" s="98"/>
    </row>
    <row r="1011" ht="12.75">
      <c r="O1011" s="98"/>
    </row>
    <row r="1012" ht="12.75">
      <c r="O1012" s="98"/>
    </row>
    <row r="1013" ht="12.75">
      <c r="O1013" s="98"/>
    </row>
    <row r="1014" ht="12.75">
      <c r="O1014" s="98"/>
    </row>
    <row r="1015" ht="12.75">
      <c r="O1015" s="98"/>
    </row>
    <row r="1016" ht="12.75">
      <c r="O1016" s="98"/>
    </row>
    <row r="1017" ht="12.75">
      <c r="O1017" s="98"/>
    </row>
    <row r="1018" ht="12.75">
      <c r="O1018" s="98"/>
    </row>
    <row r="1019" ht="12.75">
      <c r="O1019" s="98"/>
    </row>
    <row r="1020" ht="12.75">
      <c r="O1020" s="98"/>
    </row>
    <row r="1021" ht="12.75">
      <c r="O1021" s="98"/>
    </row>
    <row r="1022" ht="12.75">
      <c r="O1022" s="98"/>
    </row>
    <row r="1023" ht="12.75">
      <c r="O1023" s="98"/>
    </row>
    <row r="1024" ht="12.75">
      <c r="O1024" s="98"/>
    </row>
    <row r="1025" ht="12.75">
      <c r="O1025" s="98"/>
    </row>
    <row r="1026" ht="12.75">
      <c r="O1026" s="98"/>
    </row>
    <row r="1027" ht="12.75">
      <c r="O1027" s="98"/>
    </row>
    <row r="1028" ht="12.75">
      <c r="O1028" s="98"/>
    </row>
    <row r="1029" ht="12.75">
      <c r="O1029" s="98"/>
    </row>
    <row r="1030" ht="12.75">
      <c r="O1030" s="98"/>
    </row>
    <row r="1031" ht="12.75">
      <c r="O1031" s="98"/>
    </row>
    <row r="1032" ht="12.75">
      <c r="O1032" s="98"/>
    </row>
    <row r="1033" ht="12.75">
      <c r="O1033" s="98"/>
    </row>
    <row r="1034" ht="12.75">
      <c r="O1034" s="98"/>
    </row>
    <row r="1035" ht="12.75">
      <c r="O1035" s="98"/>
    </row>
    <row r="1036" ht="12.75">
      <c r="O1036" s="98"/>
    </row>
    <row r="1037" ht="12.75">
      <c r="O1037" s="98"/>
    </row>
    <row r="1038" ht="12.75">
      <c r="O1038" s="98"/>
    </row>
    <row r="1039" ht="12.75">
      <c r="O1039" s="98"/>
    </row>
    <row r="1040" ht="12.75">
      <c r="O1040" s="98"/>
    </row>
    <row r="1041" ht="12.75">
      <c r="O1041" s="98"/>
    </row>
    <row r="1042" ht="12.75">
      <c r="O1042" s="98"/>
    </row>
    <row r="1043" ht="12.75">
      <c r="O1043" s="98"/>
    </row>
    <row r="1044" ht="12.75">
      <c r="O1044" s="98"/>
    </row>
    <row r="1045" ht="12.75">
      <c r="O1045" s="98"/>
    </row>
    <row r="1046" ht="12.75">
      <c r="O1046" s="98"/>
    </row>
    <row r="1047" ht="12.75">
      <c r="O1047" s="98"/>
    </row>
    <row r="1048" ht="12.75">
      <c r="O1048" s="98"/>
    </row>
    <row r="1049" ht="12.75">
      <c r="O1049" s="98"/>
    </row>
    <row r="1050" ht="12.75">
      <c r="O1050" s="98"/>
    </row>
    <row r="1051" ht="12.75">
      <c r="O1051" s="98"/>
    </row>
    <row r="1052" ht="12.75">
      <c r="O1052" s="98"/>
    </row>
    <row r="1053" ht="12.75">
      <c r="O1053" s="98"/>
    </row>
    <row r="1054" ht="12.75">
      <c r="O1054" s="98"/>
    </row>
    <row r="1055" ht="12.75">
      <c r="O1055" s="98"/>
    </row>
    <row r="1056" ht="12.75">
      <c r="O1056" s="98"/>
    </row>
    <row r="1057" ht="12.75">
      <c r="O1057" s="98"/>
    </row>
    <row r="1058" ht="12.75">
      <c r="O1058" s="98"/>
    </row>
    <row r="1059" ht="12.75">
      <c r="O1059" s="98"/>
    </row>
    <row r="1060" ht="12.75">
      <c r="O1060" s="98"/>
    </row>
    <row r="1061" ht="12.75">
      <c r="O1061" s="98"/>
    </row>
    <row r="1062" ht="12.75">
      <c r="O1062" s="98"/>
    </row>
    <row r="1063" ht="12.75">
      <c r="O1063" s="98"/>
    </row>
    <row r="1064" ht="12.75">
      <c r="O1064" s="98"/>
    </row>
    <row r="1065" ht="12.75">
      <c r="O1065" s="98"/>
    </row>
    <row r="1066" ht="12.75">
      <c r="O1066" s="98"/>
    </row>
    <row r="1067" ht="12.75">
      <c r="O1067" s="98"/>
    </row>
    <row r="1068" ht="12.75">
      <c r="O1068" s="98"/>
    </row>
    <row r="1069" ht="12.75">
      <c r="O1069" s="98"/>
    </row>
    <row r="1070" ht="12.75">
      <c r="O1070" s="98"/>
    </row>
    <row r="1071" ht="12.75">
      <c r="O1071" s="98"/>
    </row>
    <row r="1072" ht="12.75">
      <c r="O1072" s="98"/>
    </row>
    <row r="1073" ht="12.75">
      <c r="O1073" s="98"/>
    </row>
    <row r="1074" ht="12.75">
      <c r="O1074" s="98"/>
    </row>
    <row r="1075" ht="12.75">
      <c r="O1075" s="98"/>
    </row>
    <row r="1076" ht="12.75">
      <c r="O1076" s="98"/>
    </row>
    <row r="1077" ht="12.75">
      <c r="O1077" s="98"/>
    </row>
    <row r="1078" ht="12.75">
      <c r="O1078" s="98"/>
    </row>
    <row r="1079" ht="12.75">
      <c r="O1079" s="98"/>
    </row>
    <row r="1080" ht="12.75">
      <c r="O1080" s="98"/>
    </row>
    <row r="1081" ht="12.75">
      <c r="O1081" s="98"/>
    </row>
    <row r="1082" ht="12.75">
      <c r="O1082" s="98"/>
    </row>
    <row r="1083" ht="12.75">
      <c r="O1083" s="98"/>
    </row>
    <row r="1084" ht="12.75">
      <c r="O1084" s="98"/>
    </row>
    <row r="1085" ht="12.75">
      <c r="O1085" s="98"/>
    </row>
    <row r="1086" ht="12.75">
      <c r="O1086" s="98"/>
    </row>
    <row r="1087" ht="12.75">
      <c r="O1087" s="98"/>
    </row>
    <row r="1088" ht="12.75">
      <c r="O1088" s="98"/>
    </row>
    <row r="1089" ht="12.75">
      <c r="O1089" s="98"/>
    </row>
    <row r="1090" ht="12.75">
      <c r="O1090" s="98"/>
    </row>
    <row r="1091" ht="12.75">
      <c r="O1091" s="98"/>
    </row>
    <row r="1092" ht="12.75">
      <c r="O1092" s="98"/>
    </row>
    <row r="1093" ht="12.75">
      <c r="O1093" s="98"/>
    </row>
    <row r="1094" ht="12.75">
      <c r="O1094" s="98"/>
    </row>
    <row r="1095" ht="12.75">
      <c r="O1095" s="98"/>
    </row>
    <row r="1096" ht="12.75">
      <c r="O1096" s="98"/>
    </row>
    <row r="1097" ht="12.75">
      <c r="O1097" s="98"/>
    </row>
    <row r="1098" ht="12.75">
      <c r="O1098" s="98"/>
    </row>
    <row r="1099" ht="12.75">
      <c r="O1099" s="98"/>
    </row>
    <row r="1100" ht="12.75">
      <c r="O1100" s="98"/>
    </row>
    <row r="1101" ht="12.75">
      <c r="O1101" s="98"/>
    </row>
    <row r="1102" ht="12.75">
      <c r="O1102" s="98"/>
    </row>
    <row r="1103" ht="12.75">
      <c r="O1103" s="98"/>
    </row>
    <row r="1104" ht="12.75">
      <c r="O1104" s="98"/>
    </row>
    <row r="1105" ht="12.75">
      <c r="O1105" s="98"/>
    </row>
    <row r="1106" ht="12.75">
      <c r="O1106" s="98"/>
    </row>
    <row r="1107" ht="12.75">
      <c r="O1107" s="98"/>
    </row>
    <row r="1108" ht="12.75">
      <c r="O1108" s="98"/>
    </row>
    <row r="1109" ht="12.75">
      <c r="O1109" s="98"/>
    </row>
    <row r="1110" ht="12.75">
      <c r="O1110" s="98"/>
    </row>
    <row r="1111" ht="12.75">
      <c r="O1111" s="98"/>
    </row>
    <row r="1112" ht="12.75">
      <c r="O1112" s="98"/>
    </row>
    <row r="1113" ht="12.75">
      <c r="O1113" s="98"/>
    </row>
    <row r="1114" ht="12.75">
      <c r="O1114" s="98"/>
    </row>
    <row r="1115" ht="12.75">
      <c r="O1115" s="98"/>
    </row>
    <row r="1116" ht="12.75">
      <c r="O1116" s="98"/>
    </row>
    <row r="1117" ht="12.75">
      <c r="O1117" s="98"/>
    </row>
    <row r="1118" ht="12.75">
      <c r="O1118" s="98"/>
    </row>
    <row r="1119" ht="12.75">
      <c r="O1119" s="98"/>
    </row>
    <row r="1120" ht="12.75">
      <c r="O1120" s="98"/>
    </row>
    <row r="1121" ht="12.75">
      <c r="O1121" s="98"/>
    </row>
    <row r="1122" ht="12.75">
      <c r="O1122" s="98"/>
    </row>
    <row r="1123" ht="12.75">
      <c r="O1123" s="98"/>
    </row>
    <row r="1124" ht="12.75">
      <c r="O1124" s="98"/>
    </row>
    <row r="1125" ht="12.75">
      <c r="O1125" s="98"/>
    </row>
    <row r="1126" ht="12.75">
      <c r="O1126" s="98"/>
    </row>
    <row r="1127" ht="12.75">
      <c r="O1127" s="98"/>
    </row>
    <row r="1128" ht="12.75">
      <c r="O1128" s="98"/>
    </row>
    <row r="1129" ht="12.75">
      <c r="O1129" s="98"/>
    </row>
    <row r="1130" ht="12.75">
      <c r="O1130" s="98"/>
    </row>
    <row r="1131" ht="12.75">
      <c r="O1131" s="98"/>
    </row>
    <row r="1132" ht="12.75">
      <c r="O1132" s="98"/>
    </row>
    <row r="1133" ht="12.75">
      <c r="O1133" s="98"/>
    </row>
    <row r="1134" ht="12.75">
      <c r="O1134" s="98"/>
    </row>
    <row r="1135" ht="12.75">
      <c r="O1135" s="98"/>
    </row>
    <row r="1136" ht="12.75">
      <c r="O1136" s="98"/>
    </row>
    <row r="1137" ht="12.75">
      <c r="O1137" s="98"/>
    </row>
    <row r="1138" ht="12.75">
      <c r="O1138" s="98"/>
    </row>
    <row r="1139" ht="12.75">
      <c r="O1139" s="98"/>
    </row>
    <row r="1140" ht="12.75">
      <c r="O1140" s="98"/>
    </row>
    <row r="1141" ht="12.75">
      <c r="O1141" s="98"/>
    </row>
    <row r="1142" ht="12.75">
      <c r="O1142" s="98"/>
    </row>
    <row r="1143" ht="12.75">
      <c r="O1143" s="98"/>
    </row>
    <row r="1144" ht="12.75">
      <c r="O1144" s="98"/>
    </row>
    <row r="1145" ht="12.75">
      <c r="O1145" s="98"/>
    </row>
    <row r="1146" ht="12.75">
      <c r="O1146" s="98"/>
    </row>
    <row r="1147" ht="12.75">
      <c r="O1147" s="98"/>
    </row>
    <row r="1148" ht="12.75">
      <c r="O1148" s="98"/>
    </row>
    <row r="1149" ht="12.75">
      <c r="O1149" s="98"/>
    </row>
    <row r="1150" ht="12.75">
      <c r="O1150" s="98"/>
    </row>
    <row r="1151" ht="12.75">
      <c r="O1151" s="98"/>
    </row>
    <row r="1152" ht="12.75">
      <c r="O1152" s="98"/>
    </row>
    <row r="1153" ht="12.75">
      <c r="O1153" s="98"/>
    </row>
    <row r="1154" ht="12.75">
      <c r="O1154" s="98"/>
    </row>
    <row r="1155" ht="12.75">
      <c r="O1155" s="98"/>
    </row>
    <row r="1156" ht="12.75">
      <c r="O1156" s="98"/>
    </row>
    <row r="1157" ht="12.75">
      <c r="O1157" s="98"/>
    </row>
    <row r="1158" ht="12.75">
      <c r="O1158" s="98"/>
    </row>
    <row r="1159" ht="12.75">
      <c r="O1159" s="98"/>
    </row>
    <row r="1160" ht="12.75">
      <c r="O1160" s="98"/>
    </row>
    <row r="1161" ht="12.75">
      <c r="O1161" s="98"/>
    </row>
    <row r="1162" ht="12.75">
      <c r="O1162" s="98"/>
    </row>
    <row r="1163" ht="12.75">
      <c r="O1163" s="98"/>
    </row>
    <row r="1164" ht="12.75">
      <c r="O1164" s="98"/>
    </row>
    <row r="1165" ht="12.75">
      <c r="O1165" s="98"/>
    </row>
    <row r="1166" ht="12.75">
      <c r="O1166" s="98"/>
    </row>
    <row r="1167" ht="12.75">
      <c r="O1167" s="98"/>
    </row>
    <row r="1168" ht="12.75">
      <c r="O1168" s="98"/>
    </row>
    <row r="1169" ht="12.75">
      <c r="O1169" s="98"/>
    </row>
    <row r="1170" ht="12.75">
      <c r="O1170" s="98"/>
    </row>
    <row r="1171" ht="12.75">
      <c r="O1171" s="98"/>
    </row>
    <row r="1172" ht="12.75">
      <c r="O1172" s="98"/>
    </row>
    <row r="1173" ht="12.75">
      <c r="O1173" s="98"/>
    </row>
    <row r="1174" ht="12.75">
      <c r="O1174" s="98"/>
    </row>
    <row r="1175" ht="12.75">
      <c r="O1175" s="98"/>
    </row>
    <row r="1176" ht="12.75">
      <c r="O1176" s="98"/>
    </row>
    <row r="1177" ht="12.75">
      <c r="O1177" s="98"/>
    </row>
    <row r="1178" ht="12.75">
      <c r="O1178" s="98"/>
    </row>
    <row r="1179" ht="12.75">
      <c r="O1179" s="98"/>
    </row>
    <row r="1180" ht="12.75">
      <c r="O1180" s="98"/>
    </row>
    <row r="1181" ht="12.75">
      <c r="O1181" s="98"/>
    </row>
    <row r="1182" ht="12.75">
      <c r="O1182" s="98"/>
    </row>
    <row r="1183" ht="12.75">
      <c r="O1183" s="98"/>
    </row>
    <row r="1184" ht="12.75">
      <c r="O1184" s="98"/>
    </row>
    <row r="1185" ht="12.75">
      <c r="O1185" s="98"/>
    </row>
    <row r="1186" ht="12.75">
      <c r="O1186" s="98"/>
    </row>
    <row r="1187" ht="12.75">
      <c r="O1187" s="98"/>
    </row>
    <row r="1188" ht="12.75">
      <c r="O1188" s="98"/>
    </row>
    <row r="1189" ht="12.75">
      <c r="O1189" s="98"/>
    </row>
    <row r="1190" ht="12.75">
      <c r="O1190" s="98"/>
    </row>
    <row r="1191" ht="12.75">
      <c r="O1191" s="98"/>
    </row>
    <row r="1192" ht="12.75">
      <c r="O1192" s="98"/>
    </row>
    <row r="1193" ht="12.75">
      <c r="O1193" s="98"/>
    </row>
    <row r="1194" ht="12.75">
      <c r="O1194" s="98"/>
    </row>
    <row r="1195" ht="12.75">
      <c r="O1195" s="98"/>
    </row>
    <row r="1196" ht="12.75">
      <c r="O1196" s="98"/>
    </row>
    <row r="1197" ht="12.75">
      <c r="O1197" s="98"/>
    </row>
    <row r="1198" ht="12.75">
      <c r="O1198" s="98"/>
    </row>
    <row r="1199" ht="12.75">
      <c r="O1199" s="98"/>
    </row>
    <row r="1200" ht="12.75">
      <c r="O1200" s="98"/>
    </row>
    <row r="1201" ht="12.75">
      <c r="O1201" s="98"/>
    </row>
    <row r="1202" ht="12.75">
      <c r="O1202" s="98"/>
    </row>
    <row r="1203" ht="12.75">
      <c r="O1203" s="98"/>
    </row>
    <row r="1204" ht="12.75">
      <c r="O1204" s="98"/>
    </row>
    <row r="1205" ht="12.75">
      <c r="O1205" s="98"/>
    </row>
    <row r="1206" ht="12.75">
      <c r="O1206" s="98"/>
    </row>
    <row r="1207" ht="12.75">
      <c r="O1207" s="98"/>
    </row>
    <row r="1208" ht="12.75">
      <c r="O1208" s="98"/>
    </row>
    <row r="1209" ht="12.75">
      <c r="O1209" s="98"/>
    </row>
    <row r="1210" ht="12.75">
      <c r="O1210" s="98"/>
    </row>
    <row r="1211" ht="12.75">
      <c r="O1211" s="98"/>
    </row>
    <row r="1212" ht="12.75">
      <c r="O1212" s="98"/>
    </row>
    <row r="1213" ht="12.75">
      <c r="O1213" s="98"/>
    </row>
    <row r="1214" ht="12.75">
      <c r="O1214" s="98"/>
    </row>
    <row r="1215" ht="12.75">
      <c r="O1215" s="98"/>
    </row>
    <row r="1216" ht="12.75">
      <c r="O1216" s="98"/>
    </row>
    <row r="1217" ht="12.75">
      <c r="O1217" s="98"/>
    </row>
    <row r="1218" ht="12.75">
      <c r="O1218" s="98"/>
    </row>
    <row r="1219" ht="12.75">
      <c r="O1219" s="98"/>
    </row>
    <row r="1220" ht="12.75">
      <c r="O1220" s="98"/>
    </row>
    <row r="1221" ht="12.75">
      <c r="O1221" s="98"/>
    </row>
    <row r="1222" ht="12.75">
      <c r="O1222" s="98"/>
    </row>
    <row r="1223" ht="12.75">
      <c r="O1223" s="98"/>
    </row>
    <row r="1224" ht="12.75">
      <c r="O1224" s="98"/>
    </row>
    <row r="1225" ht="12.75">
      <c r="O1225" s="98"/>
    </row>
    <row r="1226" ht="12.75">
      <c r="O1226" s="98"/>
    </row>
    <row r="1227" ht="12.75">
      <c r="O1227" s="98"/>
    </row>
    <row r="1228" ht="12.75">
      <c r="O1228" s="98"/>
    </row>
    <row r="1229" ht="12.75">
      <c r="O1229" s="98"/>
    </row>
    <row r="1230" ht="12.75">
      <c r="O1230" s="98"/>
    </row>
    <row r="1231" ht="12.75">
      <c r="O1231" s="98"/>
    </row>
    <row r="1232" ht="12.75">
      <c r="O1232" s="98"/>
    </row>
    <row r="1233" ht="12.75">
      <c r="O1233" s="98"/>
    </row>
    <row r="1234" ht="12.75">
      <c r="O1234" s="98"/>
    </row>
    <row r="1235" ht="12.75">
      <c r="O1235" s="98"/>
    </row>
    <row r="1236" ht="12.75">
      <c r="O1236" s="98"/>
    </row>
    <row r="1237" ht="12.75">
      <c r="O1237" s="98"/>
    </row>
    <row r="1238" ht="12.75">
      <c r="O1238" s="98"/>
    </row>
    <row r="1239" ht="12.75">
      <c r="O1239" s="98"/>
    </row>
    <row r="1240" ht="12.75">
      <c r="O1240" s="98"/>
    </row>
    <row r="1241" ht="12.75">
      <c r="O1241" s="98"/>
    </row>
    <row r="1242" ht="12.75">
      <c r="O1242" s="98"/>
    </row>
    <row r="1243" ht="12.75">
      <c r="O1243" s="98"/>
    </row>
    <row r="1244" ht="12.75">
      <c r="O1244" s="98"/>
    </row>
    <row r="1245" ht="12.75">
      <c r="O1245" s="98"/>
    </row>
    <row r="1246" ht="12.75">
      <c r="O1246" s="98"/>
    </row>
    <row r="1247" ht="12.75">
      <c r="O1247" s="98"/>
    </row>
    <row r="1248" ht="12.75">
      <c r="O1248" s="98"/>
    </row>
    <row r="1249" ht="12.75">
      <c r="O1249" s="98"/>
    </row>
    <row r="1250" ht="12.75">
      <c r="O1250" s="98"/>
    </row>
    <row r="1251" ht="12.75">
      <c r="O1251" s="98"/>
    </row>
    <row r="1252" ht="12.75">
      <c r="O1252" s="98"/>
    </row>
    <row r="1253" ht="12.75">
      <c r="O1253" s="98"/>
    </row>
    <row r="1254" ht="12.75">
      <c r="O1254" s="98"/>
    </row>
    <row r="1255" ht="12.75">
      <c r="O1255" s="98"/>
    </row>
    <row r="1256" ht="12.75">
      <c r="O1256" s="98"/>
    </row>
    <row r="1257" ht="12.75">
      <c r="O1257" s="98"/>
    </row>
    <row r="1258" ht="12.75">
      <c r="O1258" s="98"/>
    </row>
    <row r="1259" ht="12.75">
      <c r="O1259" s="98"/>
    </row>
    <row r="1260" ht="12.75">
      <c r="O1260" s="98"/>
    </row>
    <row r="1261" ht="12.75">
      <c r="O1261" s="98"/>
    </row>
    <row r="1262" ht="12.75">
      <c r="O1262" s="98"/>
    </row>
    <row r="1263" ht="12.75">
      <c r="O1263" s="98"/>
    </row>
    <row r="1264" ht="12.75">
      <c r="O1264" s="98"/>
    </row>
    <row r="1265" ht="12.75">
      <c r="O1265" s="98"/>
    </row>
    <row r="1266" ht="12.75">
      <c r="O1266" s="98"/>
    </row>
    <row r="1267" ht="12.75">
      <c r="O1267" s="98"/>
    </row>
    <row r="1268" ht="12.75">
      <c r="O1268" s="98"/>
    </row>
    <row r="1269" ht="12.75">
      <c r="O1269" s="98"/>
    </row>
    <row r="1270" ht="12.75">
      <c r="O1270" s="98"/>
    </row>
    <row r="1271" ht="12.75">
      <c r="O1271" s="98"/>
    </row>
    <row r="1272" ht="12.75">
      <c r="O1272" s="98"/>
    </row>
    <row r="1273" ht="12.75">
      <c r="O1273" s="98"/>
    </row>
    <row r="1274" ht="12.75">
      <c r="O1274" s="98"/>
    </row>
    <row r="1275" ht="12.75">
      <c r="O1275" s="98"/>
    </row>
    <row r="1276" ht="12.75">
      <c r="O1276" s="98"/>
    </row>
    <row r="1277" ht="12.75">
      <c r="O1277" s="98"/>
    </row>
    <row r="1278" ht="12.75">
      <c r="O1278" s="98"/>
    </row>
    <row r="1279" ht="12.75">
      <c r="O1279" s="98"/>
    </row>
    <row r="1280" ht="12.75">
      <c r="O1280" s="98"/>
    </row>
    <row r="1281" ht="12.75">
      <c r="O1281" s="98"/>
    </row>
    <row r="1282" ht="12.75">
      <c r="O1282" s="98"/>
    </row>
    <row r="1283" ht="12.75">
      <c r="O1283" s="98"/>
    </row>
    <row r="1284" ht="12.75">
      <c r="O1284" s="98"/>
    </row>
    <row r="1285" ht="12.75">
      <c r="O1285" s="98"/>
    </row>
    <row r="1286" ht="12.75">
      <c r="O1286" s="98"/>
    </row>
    <row r="1287" ht="12.75">
      <c r="O1287" s="98"/>
    </row>
    <row r="1288" ht="12.75">
      <c r="O1288" s="98"/>
    </row>
    <row r="1289" ht="12.75">
      <c r="O1289" s="98"/>
    </row>
    <row r="1290" ht="12.75">
      <c r="O1290" s="98"/>
    </row>
    <row r="1291" ht="12.75">
      <c r="O1291" s="98"/>
    </row>
    <row r="1292" ht="12.75">
      <c r="O1292" s="98"/>
    </row>
    <row r="1293" ht="12.75">
      <c r="O1293" s="98"/>
    </row>
    <row r="1294" ht="12.75">
      <c r="O1294" s="98"/>
    </row>
    <row r="1295" ht="12.75">
      <c r="O1295" s="98"/>
    </row>
    <row r="1296" ht="12.75">
      <c r="O1296" s="98"/>
    </row>
    <row r="1297" ht="12.75">
      <c r="O1297" s="98"/>
    </row>
    <row r="1298" ht="12.75">
      <c r="O1298" s="98"/>
    </row>
    <row r="1299" ht="12.75">
      <c r="O1299" s="98"/>
    </row>
    <row r="1300" ht="12.75">
      <c r="O1300" s="98"/>
    </row>
    <row r="1301" ht="12.75">
      <c r="O1301" s="98"/>
    </row>
    <row r="1302" ht="12.75">
      <c r="O1302" s="98"/>
    </row>
    <row r="1303" ht="12.75">
      <c r="O1303" s="98"/>
    </row>
    <row r="1304" ht="12.75">
      <c r="O1304" s="98"/>
    </row>
    <row r="1305" ht="12.75">
      <c r="O1305" s="98"/>
    </row>
    <row r="1306" ht="12.75">
      <c r="O1306" s="98"/>
    </row>
    <row r="1307" ht="12.75">
      <c r="O1307" s="98"/>
    </row>
    <row r="1308" ht="12.75">
      <c r="O1308" s="98"/>
    </row>
    <row r="1309" ht="12.75">
      <c r="O1309" s="98"/>
    </row>
    <row r="1310" ht="12.75">
      <c r="O1310" s="98"/>
    </row>
    <row r="1311" ht="12.75">
      <c r="O1311" s="98"/>
    </row>
    <row r="1312" ht="12.75">
      <c r="O1312" s="98"/>
    </row>
    <row r="1313" ht="12.75">
      <c r="O1313" s="98"/>
    </row>
    <row r="1314" ht="12.75">
      <c r="O1314" s="98"/>
    </row>
    <row r="1315" ht="12.75">
      <c r="O1315" s="98"/>
    </row>
    <row r="1316" ht="12.75">
      <c r="O1316" s="98"/>
    </row>
    <row r="1317" ht="12.75">
      <c r="O1317" s="98"/>
    </row>
    <row r="1318" ht="12.75">
      <c r="O1318" s="98"/>
    </row>
    <row r="1319" ht="12.75">
      <c r="O1319" s="98"/>
    </row>
    <row r="1320" ht="12.75">
      <c r="O1320" s="98"/>
    </row>
    <row r="1321" ht="12.75">
      <c r="O1321" s="98"/>
    </row>
    <row r="1322" ht="12.75">
      <c r="O1322" s="98"/>
    </row>
    <row r="1323" ht="12.75">
      <c r="O1323" s="98"/>
    </row>
    <row r="1324" ht="12.75">
      <c r="O1324" s="98"/>
    </row>
    <row r="1325" ht="12.75">
      <c r="O1325" s="98"/>
    </row>
    <row r="1326" ht="12.75">
      <c r="O1326" s="98"/>
    </row>
    <row r="1327" ht="12.75">
      <c r="O1327" s="98"/>
    </row>
    <row r="1328" ht="12.75">
      <c r="O1328" s="98"/>
    </row>
    <row r="1329" ht="12.75">
      <c r="O1329" s="98"/>
    </row>
    <row r="1330" ht="12.75">
      <c r="O1330" s="98"/>
    </row>
    <row r="1331" ht="12.75">
      <c r="O1331" s="98"/>
    </row>
    <row r="1332" ht="12.75">
      <c r="O1332" s="98"/>
    </row>
    <row r="1333" ht="12.75">
      <c r="O1333" s="98"/>
    </row>
    <row r="1334" ht="12.75">
      <c r="O1334" s="98"/>
    </row>
    <row r="1335" ht="12.75">
      <c r="O1335" s="98"/>
    </row>
    <row r="1336" ht="12.75">
      <c r="O1336" s="98"/>
    </row>
    <row r="1337" ht="12.75">
      <c r="O1337" s="98"/>
    </row>
    <row r="1338" ht="12.75">
      <c r="O1338" s="98"/>
    </row>
    <row r="1339" ht="12.75">
      <c r="O1339" s="98"/>
    </row>
    <row r="1340" ht="12.75">
      <c r="O1340" s="98"/>
    </row>
    <row r="1341" ht="12.75">
      <c r="O1341" s="98"/>
    </row>
    <row r="1342" ht="12.75">
      <c r="O1342" s="98"/>
    </row>
    <row r="1343" ht="12.75">
      <c r="O1343" s="98"/>
    </row>
    <row r="1344" ht="12.75">
      <c r="O1344" s="98"/>
    </row>
    <row r="1345" ht="12.75">
      <c r="O1345" s="98"/>
    </row>
    <row r="1346" ht="12.75">
      <c r="O1346" s="98"/>
    </row>
    <row r="1347" ht="12.75">
      <c r="O1347" s="98"/>
    </row>
    <row r="1348" ht="12.75">
      <c r="O1348" s="98"/>
    </row>
    <row r="1349" ht="12.75">
      <c r="O1349" s="98"/>
    </row>
    <row r="1350" ht="12.75">
      <c r="O1350" s="98"/>
    </row>
    <row r="1351" ht="12.75">
      <c r="O1351" s="98"/>
    </row>
    <row r="1352" ht="12.75">
      <c r="O1352" s="98"/>
    </row>
    <row r="1353" ht="12.75">
      <c r="O1353" s="98"/>
    </row>
    <row r="1354" ht="12.75">
      <c r="O1354" s="98"/>
    </row>
    <row r="1355" ht="12.75">
      <c r="O1355" s="98"/>
    </row>
    <row r="1356" ht="12.75">
      <c r="O1356" s="98"/>
    </row>
    <row r="1357" ht="12.75">
      <c r="O1357" s="98"/>
    </row>
    <row r="1358" ht="12.75">
      <c r="O1358" s="98"/>
    </row>
    <row r="1359" ht="12.75">
      <c r="O1359" s="98"/>
    </row>
    <row r="1360" ht="12.75">
      <c r="O1360" s="98"/>
    </row>
    <row r="1361" ht="12.75">
      <c r="O1361" s="98"/>
    </row>
    <row r="1362" ht="12.75">
      <c r="O1362" s="98"/>
    </row>
    <row r="1363" ht="12.75">
      <c r="O1363" s="98"/>
    </row>
    <row r="1364" ht="12.75">
      <c r="O1364" s="98"/>
    </row>
    <row r="1365" ht="12.75">
      <c r="O1365" s="98"/>
    </row>
    <row r="1366" ht="12.75">
      <c r="O1366" s="98"/>
    </row>
    <row r="1367" ht="12.75">
      <c r="O1367" s="98"/>
    </row>
    <row r="1368" ht="12.75">
      <c r="O1368" s="98"/>
    </row>
    <row r="1369" ht="12.75">
      <c r="O1369" s="98"/>
    </row>
    <row r="1370" ht="12.75">
      <c r="O1370" s="98"/>
    </row>
    <row r="1371" ht="12.75">
      <c r="O1371" s="98"/>
    </row>
    <row r="1372" ht="12.75">
      <c r="O1372" s="98"/>
    </row>
    <row r="1373" ht="12.75">
      <c r="O1373" s="98"/>
    </row>
    <row r="1374" ht="12.75">
      <c r="O1374" s="98"/>
    </row>
    <row r="1375" ht="12.75">
      <c r="O1375" s="98"/>
    </row>
    <row r="1376" ht="12.75">
      <c r="O1376" s="98"/>
    </row>
    <row r="1377" ht="12.75">
      <c r="O1377" s="98"/>
    </row>
    <row r="1378" ht="12.75">
      <c r="O1378" s="98"/>
    </row>
    <row r="1379" ht="12.75">
      <c r="O1379" s="98"/>
    </row>
    <row r="1380" ht="12.75">
      <c r="O1380" s="98"/>
    </row>
    <row r="1381" ht="12.75">
      <c r="O1381" s="98"/>
    </row>
    <row r="1382" ht="12.75">
      <c r="O1382" s="98"/>
    </row>
    <row r="1383" ht="12.75">
      <c r="O1383" s="98"/>
    </row>
    <row r="1384" ht="12.75">
      <c r="O1384" s="98"/>
    </row>
    <row r="1385" ht="12.75">
      <c r="O1385" s="98"/>
    </row>
    <row r="1386" ht="12.75">
      <c r="O1386" s="98"/>
    </row>
    <row r="1387" ht="12.75">
      <c r="O1387" s="98"/>
    </row>
    <row r="1388" ht="12.75">
      <c r="O1388" s="98"/>
    </row>
    <row r="1389" ht="12.75">
      <c r="O1389" s="98"/>
    </row>
    <row r="1390" ht="12.75">
      <c r="O1390" s="98"/>
    </row>
    <row r="1391" ht="12.75">
      <c r="O1391" s="98"/>
    </row>
    <row r="1392" ht="12.75">
      <c r="O1392" s="98"/>
    </row>
    <row r="1393" ht="12.75">
      <c r="O1393" s="98"/>
    </row>
    <row r="1394" ht="12.75">
      <c r="O1394" s="98"/>
    </row>
    <row r="1395" ht="12.75">
      <c r="O1395" s="98"/>
    </row>
    <row r="1396" ht="12.75">
      <c r="O1396" s="98"/>
    </row>
    <row r="1397" ht="12.75">
      <c r="O1397" s="98"/>
    </row>
    <row r="1398" ht="12.75">
      <c r="O1398" s="98"/>
    </row>
    <row r="1399" ht="12.75">
      <c r="O1399" s="98"/>
    </row>
    <row r="1400" ht="12.75">
      <c r="O1400" s="98"/>
    </row>
    <row r="1401" ht="12.75">
      <c r="O1401" s="98"/>
    </row>
    <row r="1402" ht="12.75">
      <c r="O1402" s="98"/>
    </row>
    <row r="1403" ht="12.75">
      <c r="O1403" s="98"/>
    </row>
    <row r="1404" ht="12.75">
      <c r="O1404" s="98"/>
    </row>
    <row r="1405" ht="12.75">
      <c r="O1405" s="98"/>
    </row>
    <row r="1406" ht="12.75">
      <c r="O1406" s="98"/>
    </row>
    <row r="1407" ht="12.75">
      <c r="O1407" s="98"/>
    </row>
    <row r="1408" ht="12.75">
      <c r="O1408" s="98"/>
    </row>
    <row r="1409" ht="12.75">
      <c r="O1409" s="98"/>
    </row>
    <row r="1410" ht="12.75">
      <c r="O1410" s="98"/>
    </row>
    <row r="1411" ht="12.75">
      <c r="O1411" s="98"/>
    </row>
    <row r="1412" ht="12.75">
      <c r="O1412" s="98"/>
    </row>
    <row r="1413" ht="12.75">
      <c r="O1413" s="98"/>
    </row>
    <row r="1414" ht="12.75">
      <c r="O1414" s="98"/>
    </row>
    <row r="1415" ht="12.75">
      <c r="O1415" s="98"/>
    </row>
    <row r="1416" ht="12.75">
      <c r="O1416" s="98"/>
    </row>
    <row r="1417" ht="12.75">
      <c r="O1417" s="98"/>
    </row>
    <row r="1418" ht="12.75">
      <c r="O1418" s="98"/>
    </row>
    <row r="1419" ht="12.75">
      <c r="O1419" s="98"/>
    </row>
    <row r="1420" ht="12.75">
      <c r="O1420" s="98"/>
    </row>
    <row r="1421" ht="12.75">
      <c r="O1421" s="98"/>
    </row>
    <row r="1422" ht="12.75">
      <c r="O1422" s="98"/>
    </row>
    <row r="1423" ht="12.75">
      <c r="O1423" s="98"/>
    </row>
    <row r="1424" ht="12.75">
      <c r="O1424" s="98"/>
    </row>
    <row r="1425" ht="12.75">
      <c r="O1425" s="98"/>
    </row>
    <row r="1426" ht="12.75">
      <c r="O1426" s="98"/>
    </row>
    <row r="1427" ht="12.75">
      <c r="O1427" s="98"/>
    </row>
    <row r="1428" ht="12.75">
      <c r="O1428" s="98"/>
    </row>
    <row r="1429" ht="12.75">
      <c r="O1429" s="98"/>
    </row>
    <row r="1430" ht="12.75">
      <c r="O1430" s="98"/>
    </row>
    <row r="1431" ht="12.75">
      <c r="O1431" s="98"/>
    </row>
    <row r="1432" ht="12.75">
      <c r="O1432" s="98"/>
    </row>
    <row r="1433" ht="12.75">
      <c r="O1433" s="98"/>
    </row>
    <row r="1434" ht="12.75">
      <c r="O1434" s="98"/>
    </row>
    <row r="1435" ht="12.75">
      <c r="O1435" s="98"/>
    </row>
    <row r="1436" ht="12.75">
      <c r="O1436" s="98"/>
    </row>
    <row r="1437" ht="12.75">
      <c r="O1437" s="98"/>
    </row>
    <row r="1438" ht="12.75">
      <c r="O1438" s="98"/>
    </row>
    <row r="1439" ht="12.75">
      <c r="O1439" s="98"/>
    </row>
    <row r="1440" ht="12.75">
      <c r="O1440" s="98"/>
    </row>
    <row r="1441" ht="12.75">
      <c r="O1441" s="98"/>
    </row>
    <row r="1442" ht="12.75">
      <c r="O1442" s="98"/>
    </row>
    <row r="1443" ht="12.75">
      <c r="O1443" s="98"/>
    </row>
    <row r="1444" ht="12.75">
      <c r="O1444" s="98"/>
    </row>
    <row r="1445" ht="12.75">
      <c r="O1445" s="98"/>
    </row>
    <row r="1446" ht="12.75">
      <c r="O1446" s="98"/>
    </row>
    <row r="1447" ht="12.75">
      <c r="O1447" s="98"/>
    </row>
    <row r="1448" ht="12.75">
      <c r="O1448" s="98"/>
    </row>
    <row r="1449" ht="12.75">
      <c r="O1449" s="98"/>
    </row>
    <row r="1450" ht="12.75">
      <c r="O1450" s="98"/>
    </row>
    <row r="1451" ht="12.75">
      <c r="O1451" s="98"/>
    </row>
    <row r="1452" ht="12.75">
      <c r="O1452" s="98"/>
    </row>
    <row r="1453" ht="12.75">
      <c r="O1453" s="98"/>
    </row>
    <row r="1454" ht="12.75">
      <c r="O1454" s="98"/>
    </row>
    <row r="1455" ht="12.75">
      <c r="O1455" s="98"/>
    </row>
    <row r="1456" ht="12.75">
      <c r="O1456" s="98"/>
    </row>
    <row r="1457" ht="12.75">
      <c r="O1457" s="98"/>
    </row>
    <row r="1458" ht="12.75">
      <c r="O1458" s="98"/>
    </row>
    <row r="1459" ht="12.75">
      <c r="O1459" s="98"/>
    </row>
    <row r="1460" ht="12.75">
      <c r="O1460" s="98"/>
    </row>
    <row r="1461" ht="12.75">
      <c r="O1461" s="98"/>
    </row>
    <row r="1462" ht="12.75">
      <c r="O1462" s="98"/>
    </row>
    <row r="1463" ht="12.75">
      <c r="O1463" s="98"/>
    </row>
    <row r="1464" ht="12.75">
      <c r="O1464" s="98"/>
    </row>
    <row r="1465" ht="12.75">
      <c r="O1465" s="98"/>
    </row>
    <row r="1466" ht="12.75">
      <c r="O1466" s="98"/>
    </row>
    <row r="1467" ht="12.75">
      <c r="O1467" s="98"/>
    </row>
    <row r="1468" ht="12.75">
      <c r="O1468" s="98"/>
    </row>
    <row r="1469" ht="12.75">
      <c r="O1469" s="98"/>
    </row>
    <row r="1470" ht="12.75">
      <c r="O1470" s="98"/>
    </row>
    <row r="1471" ht="12.75">
      <c r="O1471" s="98"/>
    </row>
    <row r="1472" ht="12.75">
      <c r="O1472" s="98"/>
    </row>
    <row r="1473" ht="12.75">
      <c r="O1473" s="98"/>
    </row>
    <row r="1474" ht="12.75">
      <c r="O1474" s="98"/>
    </row>
    <row r="1475" ht="12.75">
      <c r="O1475" s="98"/>
    </row>
    <row r="1476" ht="12.75">
      <c r="O1476" s="98"/>
    </row>
    <row r="1477" ht="12.75">
      <c r="O1477" s="98"/>
    </row>
    <row r="1478" ht="12.75">
      <c r="O1478" s="98"/>
    </row>
    <row r="1479" ht="12.75">
      <c r="O1479" s="98"/>
    </row>
    <row r="1480" ht="12.75">
      <c r="O1480" s="98"/>
    </row>
    <row r="1481" ht="12.75">
      <c r="O1481" s="98"/>
    </row>
    <row r="1482" ht="12.75">
      <c r="O1482" s="98"/>
    </row>
    <row r="1483" ht="12.75">
      <c r="O1483" s="98"/>
    </row>
    <row r="1484" ht="12.75">
      <c r="O1484" s="98"/>
    </row>
    <row r="1485" ht="12.75">
      <c r="O1485" s="98"/>
    </row>
    <row r="1486" ht="12.75">
      <c r="O1486" s="98"/>
    </row>
    <row r="1487" ht="12.75">
      <c r="O1487" s="98"/>
    </row>
    <row r="1488" ht="12.75">
      <c r="O1488" s="98"/>
    </row>
    <row r="1489" ht="12.75">
      <c r="O1489" s="98"/>
    </row>
    <row r="1490" ht="12.75">
      <c r="O1490" s="98"/>
    </row>
    <row r="1491" ht="12.75">
      <c r="O1491" s="98"/>
    </row>
    <row r="1492" ht="12.75">
      <c r="O1492" s="98"/>
    </row>
    <row r="1493" ht="12.75">
      <c r="O1493" s="98"/>
    </row>
    <row r="1494" ht="12.75">
      <c r="O1494" s="98"/>
    </row>
    <row r="1495" ht="12.75">
      <c r="O1495" s="98"/>
    </row>
    <row r="1496" ht="12.75">
      <c r="O1496" s="98"/>
    </row>
    <row r="1497" ht="12.75">
      <c r="O1497" s="98"/>
    </row>
    <row r="1498" ht="12.75">
      <c r="O1498" s="98"/>
    </row>
    <row r="1499" ht="12.75">
      <c r="O1499" s="98"/>
    </row>
    <row r="1500" ht="12.75">
      <c r="O1500" s="98"/>
    </row>
    <row r="1501" ht="12.75">
      <c r="O1501" s="98"/>
    </row>
    <row r="1502" ht="12.75">
      <c r="O1502" s="98"/>
    </row>
    <row r="1503" ht="12.75">
      <c r="O1503" s="98"/>
    </row>
    <row r="1504" ht="12.75">
      <c r="O1504" s="98"/>
    </row>
    <row r="1505" ht="12.75">
      <c r="O1505" s="98"/>
    </row>
    <row r="1506" ht="12.75">
      <c r="O1506" s="98"/>
    </row>
    <row r="1507" ht="12.75">
      <c r="O1507" s="98"/>
    </row>
    <row r="1508" ht="12.75">
      <c r="O1508" s="98"/>
    </row>
    <row r="1509" ht="12.75">
      <c r="O1509" s="98"/>
    </row>
    <row r="1510" ht="12.75">
      <c r="O1510" s="98"/>
    </row>
    <row r="1511" ht="12.75">
      <c r="O1511" s="98"/>
    </row>
    <row r="1512" ht="12.75">
      <c r="O1512" s="98"/>
    </row>
    <row r="1513" ht="12.75">
      <c r="O1513" s="98"/>
    </row>
    <row r="1514" ht="12.75">
      <c r="O1514" s="98"/>
    </row>
    <row r="1515" ht="12.75">
      <c r="O1515" s="98"/>
    </row>
    <row r="1516" ht="12.75">
      <c r="O1516" s="98"/>
    </row>
    <row r="1517" ht="12.75">
      <c r="O1517" s="98"/>
    </row>
    <row r="1518" ht="12.75">
      <c r="O1518" s="98"/>
    </row>
    <row r="1519" ht="12.75">
      <c r="O1519" s="98"/>
    </row>
    <row r="1520" ht="12.75">
      <c r="O1520" s="98"/>
    </row>
    <row r="1521" ht="12.75">
      <c r="O1521" s="98"/>
    </row>
    <row r="1522" ht="12.75">
      <c r="O1522" s="98"/>
    </row>
    <row r="1523" ht="12.75">
      <c r="O1523" s="98"/>
    </row>
    <row r="1524" ht="12.75">
      <c r="O1524" s="98"/>
    </row>
    <row r="1525" ht="12.75">
      <c r="O1525" s="98"/>
    </row>
    <row r="1526" ht="12.75">
      <c r="O1526" s="98"/>
    </row>
    <row r="1527" ht="12.75">
      <c r="O1527" s="98"/>
    </row>
    <row r="1528" ht="12.75">
      <c r="O1528" s="98"/>
    </row>
    <row r="1529" ht="12.75">
      <c r="O1529" s="98"/>
    </row>
    <row r="1530" ht="12.75">
      <c r="O1530" s="98"/>
    </row>
    <row r="1531" ht="12.75">
      <c r="O1531" s="98"/>
    </row>
    <row r="1532" ht="12.75">
      <c r="O1532" s="98"/>
    </row>
    <row r="1533" ht="12.75">
      <c r="O1533" s="98"/>
    </row>
    <row r="1534" ht="12.75">
      <c r="O1534" s="98"/>
    </row>
    <row r="1535" ht="12.75">
      <c r="O1535" s="98"/>
    </row>
    <row r="1536" ht="12.75">
      <c r="O1536" s="98"/>
    </row>
    <row r="1537" ht="12.75">
      <c r="O1537" s="98"/>
    </row>
    <row r="1538" ht="12.75">
      <c r="O1538" s="98"/>
    </row>
    <row r="1539" ht="12.75">
      <c r="O1539" s="98"/>
    </row>
    <row r="1540" ht="12.75">
      <c r="O1540" s="98"/>
    </row>
    <row r="1541" ht="12.75">
      <c r="O1541" s="98"/>
    </row>
    <row r="1542" ht="12.75">
      <c r="O1542" s="98"/>
    </row>
    <row r="1543" ht="12.75">
      <c r="O1543" s="98"/>
    </row>
    <row r="1544" ht="12.75">
      <c r="O1544" s="98"/>
    </row>
    <row r="1545" ht="12.75">
      <c r="O1545" s="98"/>
    </row>
    <row r="1546" ht="12.75">
      <c r="O1546" s="98"/>
    </row>
    <row r="1547" ht="12.75">
      <c r="O1547" s="98"/>
    </row>
    <row r="1548" ht="12.75">
      <c r="O1548" s="98"/>
    </row>
    <row r="1549" ht="12.75">
      <c r="O1549" s="98"/>
    </row>
    <row r="1550" ht="12.75">
      <c r="O1550" s="98"/>
    </row>
    <row r="1551" ht="12.75">
      <c r="O1551" s="98"/>
    </row>
    <row r="1552" ht="12.75">
      <c r="O1552" s="98"/>
    </row>
    <row r="1553" ht="12.75">
      <c r="O1553" s="98"/>
    </row>
    <row r="1554" ht="12.75">
      <c r="O1554" s="98"/>
    </row>
    <row r="1555" ht="12.75">
      <c r="O1555" s="98"/>
    </row>
    <row r="1556" ht="12.75">
      <c r="O1556" s="98"/>
    </row>
    <row r="1557" ht="12.75">
      <c r="O1557" s="98"/>
    </row>
    <row r="1558" ht="12.75">
      <c r="O1558" s="98"/>
    </row>
    <row r="1559" ht="12.75">
      <c r="O1559" s="98"/>
    </row>
    <row r="1560" ht="12.75">
      <c r="O1560" s="98"/>
    </row>
    <row r="1561" ht="12.75">
      <c r="O1561" s="98"/>
    </row>
    <row r="1562" ht="12.75">
      <c r="O1562" s="98"/>
    </row>
    <row r="1563" ht="12.75">
      <c r="O1563" s="98"/>
    </row>
    <row r="1564" ht="12.75">
      <c r="O1564" s="98"/>
    </row>
    <row r="1565" ht="12.75">
      <c r="O1565" s="98"/>
    </row>
    <row r="1566" ht="12.75">
      <c r="O1566" s="98"/>
    </row>
    <row r="1567" ht="12.75">
      <c r="O1567" s="98"/>
    </row>
    <row r="1568" ht="12.75">
      <c r="O1568" s="98"/>
    </row>
    <row r="1569" ht="12.75">
      <c r="O1569" s="98"/>
    </row>
    <row r="1570" ht="12.75">
      <c r="O1570" s="98"/>
    </row>
    <row r="1571" ht="12.75">
      <c r="O1571" s="98"/>
    </row>
    <row r="1572" ht="12.75">
      <c r="O1572" s="98"/>
    </row>
    <row r="1573" ht="12.75">
      <c r="O1573" s="98"/>
    </row>
    <row r="1574" ht="12.75">
      <c r="O1574" s="98"/>
    </row>
    <row r="1575" ht="12.75">
      <c r="O1575" s="98"/>
    </row>
    <row r="1576" ht="12.75">
      <c r="O1576" s="98"/>
    </row>
    <row r="1577" ht="12.75">
      <c r="O1577" s="98"/>
    </row>
    <row r="1578" ht="12.75">
      <c r="O1578" s="98"/>
    </row>
    <row r="1579" ht="12.75">
      <c r="O1579" s="98"/>
    </row>
    <row r="1580" ht="12.75">
      <c r="O1580" s="98"/>
    </row>
    <row r="1581" ht="12.75">
      <c r="O1581" s="98"/>
    </row>
    <row r="1582" ht="12.75">
      <c r="O1582" s="98"/>
    </row>
    <row r="1583" ht="12.75">
      <c r="O1583" s="98"/>
    </row>
    <row r="1584" ht="12.75">
      <c r="O1584" s="98"/>
    </row>
    <row r="1585" ht="12.75">
      <c r="O1585" s="98"/>
    </row>
    <row r="1586" ht="12.75">
      <c r="O1586" s="98"/>
    </row>
    <row r="1587" ht="12.75">
      <c r="O1587" s="98"/>
    </row>
    <row r="1588" ht="12.75">
      <c r="O1588" s="98"/>
    </row>
    <row r="1589" ht="12.75">
      <c r="O1589" s="98"/>
    </row>
    <row r="1590" ht="12.75">
      <c r="O1590" s="98"/>
    </row>
    <row r="1591" ht="12.75">
      <c r="O1591" s="98"/>
    </row>
    <row r="1592" ht="12.75">
      <c r="O1592" s="98"/>
    </row>
    <row r="1593" ht="12.75">
      <c r="O1593" s="98"/>
    </row>
    <row r="1594" ht="12.75">
      <c r="O1594" s="98"/>
    </row>
    <row r="1595" ht="12.75">
      <c r="O1595" s="98"/>
    </row>
    <row r="1596" ht="12.75">
      <c r="O1596" s="98"/>
    </row>
    <row r="1597" ht="12.75">
      <c r="O1597" s="98"/>
    </row>
    <row r="1598" ht="12.75">
      <c r="O1598" s="98"/>
    </row>
    <row r="1599" ht="12.75">
      <c r="O1599" s="98"/>
    </row>
    <row r="1600" ht="12.75">
      <c r="O1600" s="98"/>
    </row>
    <row r="1601" ht="12.75">
      <c r="O1601" s="98"/>
    </row>
    <row r="1602" ht="12.75">
      <c r="O1602" s="98"/>
    </row>
    <row r="1603" ht="12.75">
      <c r="O1603" s="98"/>
    </row>
    <row r="1604" ht="12.75">
      <c r="O1604" s="98"/>
    </row>
    <row r="1605" ht="12.75">
      <c r="O1605" s="98"/>
    </row>
    <row r="1606" ht="12.75">
      <c r="O1606" s="98"/>
    </row>
    <row r="1607" ht="12.75">
      <c r="O1607" s="98"/>
    </row>
    <row r="1608" ht="12.75">
      <c r="O1608" s="98"/>
    </row>
    <row r="1609" ht="12.75">
      <c r="O1609" s="98"/>
    </row>
    <row r="1610" ht="12.75">
      <c r="O1610" s="98"/>
    </row>
    <row r="1611" ht="12.75">
      <c r="O1611" s="98"/>
    </row>
    <row r="1612" ht="12.75">
      <c r="O1612" s="98"/>
    </row>
    <row r="1613" ht="12.75">
      <c r="O1613" s="98"/>
    </row>
    <row r="1614" ht="12.75">
      <c r="O1614" s="98"/>
    </row>
    <row r="1615" ht="12.75">
      <c r="O1615" s="98"/>
    </row>
    <row r="1616" ht="12.75">
      <c r="O1616" s="98"/>
    </row>
    <row r="1617" ht="12.75">
      <c r="O1617" s="98"/>
    </row>
    <row r="1618" ht="12.75">
      <c r="O1618" s="98"/>
    </row>
    <row r="1619" ht="12.75">
      <c r="O1619" s="98"/>
    </row>
    <row r="1620" ht="12.75">
      <c r="O1620" s="98"/>
    </row>
    <row r="1621" ht="12.75">
      <c r="O1621" s="98"/>
    </row>
    <row r="1622" ht="12.75">
      <c r="O1622" s="98"/>
    </row>
    <row r="1623" ht="12.75">
      <c r="O1623" s="98"/>
    </row>
    <row r="1624" ht="12.75">
      <c r="O1624" s="98"/>
    </row>
    <row r="1625" ht="12.75">
      <c r="O1625" s="98"/>
    </row>
    <row r="1626" ht="12.75">
      <c r="O1626" s="98"/>
    </row>
    <row r="1627" ht="12.75">
      <c r="O1627" s="98"/>
    </row>
    <row r="1628" ht="12.75">
      <c r="O1628" s="98"/>
    </row>
    <row r="1629" ht="12.75">
      <c r="O1629" s="98"/>
    </row>
    <row r="1630" ht="12.75">
      <c r="O1630" s="98"/>
    </row>
    <row r="1631" ht="12.75">
      <c r="O1631" s="98"/>
    </row>
    <row r="1632" ht="12.75">
      <c r="O1632" s="98"/>
    </row>
    <row r="1633" ht="12.75">
      <c r="O1633" s="98"/>
    </row>
    <row r="1634" ht="12.75">
      <c r="O1634" s="98"/>
    </row>
    <row r="1635" ht="12.75">
      <c r="O1635" s="98"/>
    </row>
    <row r="1636" ht="12.75">
      <c r="O1636" s="98"/>
    </row>
    <row r="1637" ht="12.75">
      <c r="O1637" s="98"/>
    </row>
    <row r="1638" ht="12.75">
      <c r="O1638" s="98"/>
    </row>
    <row r="1639" ht="12.75">
      <c r="O1639" s="98"/>
    </row>
    <row r="1640" ht="12.75">
      <c r="O1640" s="98"/>
    </row>
    <row r="1641" ht="12.75">
      <c r="O1641" s="98"/>
    </row>
    <row r="1642" ht="12.75">
      <c r="O1642" s="98"/>
    </row>
    <row r="1643" ht="12.75">
      <c r="O1643" s="98"/>
    </row>
    <row r="1644" ht="12.75">
      <c r="O1644" s="98"/>
    </row>
    <row r="1645" ht="12.75">
      <c r="O1645" s="98"/>
    </row>
    <row r="1646" ht="12.75">
      <c r="O1646" s="98"/>
    </row>
    <row r="1647" ht="12.75">
      <c r="O1647" s="98"/>
    </row>
    <row r="1648" ht="12.75">
      <c r="O1648" s="98"/>
    </row>
    <row r="1649" ht="12.75">
      <c r="O1649" s="98"/>
    </row>
    <row r="1650" ht="12.75">
      <c r="O1650" s="98"/>
    </row>
    <row r="1651" ht="12.75">
      <c r="O1651" s="98"/>
    </row>
    <row r="1652" ht="12.75">
      <c r="O1652" s="98"/>
    </row>
    <row r="1653" ht="12.75">
      <c r="O1653" s="98"/>
    </row>
    <row r="1654" ht="12.75">
      <c r="O1654" s="98"/>
    </row>
    <row r="1655" ht="12.75">
      <c r="O1655" s="98"/>
    </row>
    <row r="1656" ht="12.75">
      <c r="O1656" s="98"/>
    </row>
    <row r="1657" ht="12.75">
      <c r="O1657" s="98"/>
    </row>
    <row r="1658" ht="12.75">
      <c r="O1658" s="98"/>
    </row>
    <row r="1659" ht="12.75">
      <c r="O1659" s="98"/>
    </row>
    <row r="1660" ht="12.75">
      <c r="O1660" s="98"/>
    </row>
    <row r="1661" ht="12.75">
      <c r="O1661" s="98"/>
    </row>
    <row r="1662" ht="12.75">
      <c r="O1662" s="98"/>
    </row>
    <row r="1663" ht="12.75">
      <c r="O1663" s="98"/>
    </row>
    <row r="1664" ht="12.75">
      <c r="O1664" s="98"/>
    </row>
    <row r="1665" ht="12.75">
      <c r="O1665" s="98"/>
    </row>
    <row r="1666" ht="12.75">
      <c r="O1666" s="98"/>
    </row>
    <row r="1667" ht="12.75">
      <c r="O1667" s="98"/>
    </row>
    <row r="1668" ht="12.75">
      <c r="O1668" s="98"/>
    </row>
    <row r="1669" ht="12.75">
      <c r="O1669" s="98"/>
    </row>
    <row r="1670" ht="12.75">
      <c r="O1670" s="98"/>
    </row>
    <row r="1671" ht="12.75">
      <c r="O1671" s="98"/>
    </row>
    <row r="1672" ht="12.75">
      <c r="O1672" s="98"/>
    </row>
    <row r="1673" ht="12.75">
      <c r="O1673" s="98"/>
    </row>
    <row r="1674" ht="12.75">
      <c r="O1674" s="98"/>
    </row>
    <row r="1675" ht="12.75">
      <c r="O1675" s="98"/>
    </row>
    <row r="1676" ht="12.75">
      <c r="O1676" s="98"/>
    </row>
    <row r="1677" ht="12.75">
      <c r="O1677" s="98"/>
    </row>
    <row r="1678" ht="12.75">
      <c r="O1678" s="98"/>
    </row>
    <row r="1679" ht="12.75">
      <c r="O1679" s="98"/>
    </row>
    <row r="1680" ht="12.75">
      <c r="O1680" s="98"/>
    </row>
    <row r="1681" ht="12.75">
      <c r="O1681" s="98"/>
    </row>
    <row r="1682" ht="12.75">
      <c r="O1682" s="98"/>
    </row>
    <row r="1683" ht="12.75">
      <c r="O1683" s="98"/>
    </row>
    <row r="1684" ht="12.75">
      <c r="O1684" s="98"/>
    </row>
    <row r="1685" ht="12.75">
      <c r="O1685" s="98"/>
    </row>
    <row r="1686" ht="12.75">
      <c r="O1686" s="98"/>
    </row>
    <row r="1687" ht="12.75">
      <c r="O1687" s="98"/>
    </row>
    <row r="1688" ht="12.75">
      <c r="O1688" s="98"/>
    </row>
    <row r="1689" ht="12.75">
      <c r="O1689" s="98"/>
    </row>
    <row r="1690" ht="12.75">
      <c r="O1690" s="98"/>
    </row>
    <row r="1691" ht="12.75">
      <c r="O1691" s="98"/>
    </row>
    <row r="1692" ht="12.75">
      <c r="O1692" s="98"/>
    </row>
    <row r="1693" ht="12.75">
      <c r="O1693" s="98"/>
    </row>
    <row r="1694" ht="12.75">
      <c r="O1694" s="98"/>
    </row>
    <row r="1695" ht="12.75">
      <c r="O1695" s="98"/>
    </row>
    <row r="1696" ht="12.75">
      <c r="O1696" s="98"/>
    </row>
    <row r="1697" ht="12.75">
      <c r="O1697" s="98"/>
    </row>
    <row r="1698" ht="12.75">
      <c r="O1698" s="98"/>
    </row>
    <row r="1699" ht="12.75">
      <c r="O1699" s="98"/>
    </row>
    <row r="1700" ht="12.75">
      <c r="O1700" s="98"/>
    </row>
    <row r="1701" ht="12.75">
      <c r="O1701" s="98"/>
    </row>
    <row r="1702" ht="12.75">
      <c r="O1702" s="98"/>
    </row>
    <row r="1703" ht="12.75">
      <c r="O1703" s="98"/>
    </row>
    <row r="1704" ht="12.75">
      <c r="O1704" s="98"/>
    </row>
    <row r="1705" ht="12.75">
      <c r="O1705" s="98"/>
    </row>
    <row r="1706" ht="12.75">
      <c r="O1706" s="98"/>
    </row>
    <row r="1707" ht="12.75">
      <c r="O1707" s="98"/>
    </row>
    <row r="1708" ht="12.75">
      <c r="O1708" s="98"/>
    </row>
    <row r="1709" ht="12.75">
      <c r="O1709" s="98"/>
    </row>
    <row r="1710" ht="12.75">
      <c r="O1710" s="98"/>
    </row>
    <row r="1711" ht="12.75">
      <c r="O1711" s="98"/>
    </row>
    <row r="1712" ht="12.75">
      <c r="O1712" s="98"/>
    </row>
    <row r="1713" ht="12.75">
      <c r="O1713" s="98"/>
    </row>
    <row r="1714" ht="12.75">
      <c r="O1714" s="98"/>
    </row>
    <row r="1715" ht="12.75">
      <c r="O1715" s="98"/>
    </row>
    <row r="1716" ht="12.75">
      <c r="O1716" s="98"/>
    </row>
    <row r="1717" ht="12.75">
      <c r="O1717" s="98"/>
    </row>
    <row r="1718" ht="12.75">
      <c r="O1718" s="98"/>
    </row>
    <row r="1719" ht="12.75">
      <c r="O1719" s="98"/>
    </row>
    <row r="1720" ht="12.75">
      <c r="O1720" s="98"/>
    </row>
    <row r="1721" ht="12.75">
      <c r="O1721" s="98"/>
    </row>
    <row r="1722" ht="12.75">
      <c r="O1722" s="98"/>
    </row>
    <row r="1723" ht="12.75">
      <c r="O1723" s="98"/>
    </row>
    <row r="1724" ht="12.75">
      <c r="O1724" s="98"/>
    </row>
    <row r="1725" ht="12.75">
      <c r="O1725" s="98"/>
    </row>
    <row r="1726" ht="12.75">
      <c r="O1726" s="98"/>
    </row>
    <row r="1727" ht="12.75">
      <c r="O1727" s="98"/>
    </row>
    <row r="1728" ht="12.75">
      <c r="O1728" s="98"/>
    </row>
    <row r="1729" ht="12.75">
      <c r="O1729" s="98"/>
    </row>
    <row r="1730" ht="12.75">
      <c r="O1730" s="98"/>
    </row>
    <row r="1731" ht="12.75">
      <c r="O1731" s="98"/>
    </row>
    <row r="1732" ht="12.75">
      <c r="O1732" s="98"/>
    </row>
    <row r="1733" ht="12.75">
      <c r="O1733" s="98"/>
    </row>
    <row r="1734" ht="12.75">
      <c r="O1734" s="98"/>
    </row>
    <row r="1735" ht="12.75">
      <c r="O1735" s="98"/>
    </row>
    <row r="1736" ht="12.75">
      <c r="O1736" s="98"/>
    </row>
    <row r="1737" ht="12.75">
      <c r="O1737" s="98"/>
    </row>
    <row r="1738" ht="12.75">
      <c r="O1738" s="98"/>
    </row>
    <row r="1739" ht="12.75">
      <c r="O1739" s="98"/>
    </row>
    <row r="1740" ht="12.75">
      <c r="O1740" s="98"/>
    </row>
    <row r="1741" ht="12.75">
      <c r="O1741" s="98"/>
    </row>
    <row r="1742" ht="12.75">
      <c r="O1742" s="98"/>
    </row>
    <row r="1743" ht="12.75">
      <c r="O1743" s="98"/>
    </row>
    <row r="1744" ht="12.75">
      <c r="O1744" s="98"/>
    </row>
    <row r="1745" ht="12.75">
      <c r="O1745" s="98"/>
    </row>
    <row r="1746" ht="12.75">
      <c r="O1746" s="98"/>
    </row>
    <row r="1747" ht="12.75">
      <c r="O1747" s="98"/>
    </row>
    <row r="1748" ht="12.75">
      <c r="O1748" s="98"/>
    </row>
    <row r="1749" ht="12.75">
      <c r="O1749" s="98"/>
    </row>
    <row r="1750" ht="12.75">
      <c r="O1750" s="98"/>
    </row>
    <row r="1751" ht="12.75">
      <c r="O1751" s="98"/>
    </row>
    <row r="1752" ht="12.75">
      <c r="O1752" s="98"/>
    </row>
    <row r="1753" ht="12.75">
      <c r="O1753" s="98"/>
    </row>
    <row r="1754" ht="12.75">
      <c r="O1754" s="98"/>
    </row>
    <row r="1755" ht="12.75">
      <c r="O1755" s="98"/>
    </row>
    <row r="1756" ht="12.75">
      <c r="O1756" s="98"/>
    </row>
    <row r="1757" ht="12.75">
      <c r="O1757" s="98"/>
    </row>
    <row r="1758" ht="12.75">
      <c r="O1758" s="98"/>
    </row>
    <row r="1759" ht="12.75">
      <c r="O1759" s="98"/>
    </row>
    <row r="1760" ht="12.75">
      <c r="O1760" s="98"/>
    </row>
    <row r="1761" ht="12.75">
      <c r="O1761" s="98"/>
    </row>
    <row r="1762" ht="12.75">
      <c r="O1762" s="98"/>
    </row>
    <row r="1763" ht="12.75">
      <c r="O1763" s="98"/>
    </row>
    <row r="1764" ht="12.75">
      <c r="O1764" s="98"/>
    </row>
    <row r="1765" ht="12.75">
      <c r="O1765" s="98"/>
    </row>
    <row r="1766" ht="12.75">
      <c r="O1766" s="98"/>
    </row>
    <row r="1767" ht="12.75">
      <c r="O1767" s="98"/>
    </row>
    <row r="1768" ht="12.75">
      <c r="O1768" s="98"/>
    </row>
    <row r="1769" ht="12.75">
      <c r="O1769" s="98"/>
    </row>
    <row r="1770" ht="12.75">
      <c r="O1770" s="98"/>
    </row>
    <row r="1771" ht="12.75">
      <c r="O1771" s="98"/>
    </row>
    <row r="1772" ht="12.75">
      <c r="O1772" s="98"/>
    </row>
    <row r="1773" ht="12.75">
      <c r="O1773" s="98"/>
    </row>
    <row r="1774" ht="12.75">
      <c r="O1774" s="98"/>
    </row>
    <row r="1775" ht="12.75">
      <c r="O1775" s="98"/>
    </row>
    <row r="1776" ht="12.75">
      <c r="O1776" s="98"/>
    </row>
    <row r="1777" ht="12.75">
      <c r="O1777" s="98"/>
    </row>
    <row r="1778" ht="12.75">
      <c r="O1778" s="98"/>
    </row>
    <row r="1779" ht="12.75">
      <c r="O1779" s="98"/>
    </row>
    <row r="1780" ht="12.75">
      <c r="O1780" s="98"/>
    </row>
    <row r="1781" ht="12.75">
      <c r="O1781" s="98"/>
    </row>
    <row r="1782" ht="12.75">
      <c r="O1782" s="98"/>
    </row>
    <row r="1783" ht="12.75">
      <c r="O1783" s="98"/>
    </row>
    <row r="1784" ht="12.75">
      <c r="O1784" s="98"/>
    </row>
    <row r="1785" ht="12.75">
      <c r="O1785" s="98"/>
    </row>
    <row r="1786" ht="12.75">
      <c r="O1786" s="98"/>
    </row>
    <row r="1787" ht="12.75">
      <c r="O1787" s="98"/>
    </row>
    <row r="1788" ht="12.75">
      <c r="O1788" s="98"/>
    </row>
    <row r="1789" ht="12.75">
      <c r="O1789" s="98"/>
    </row>
    <row r="1790" ht="12.75">
      <c r="O1790" s="98"/>
    </row>
    <row r="1791" ht="12.75">
      <c r="O1791" s="98"/>
    </row>
    <row r="1792" ht="12.75">
      <c r="O1792" s="98"/>
    </row>
    <row r="1793" ht="12.75">
      <c r="O1793" s="98"/>
    </row>
    <row r="1794" ht="12.75">
      <c r="O1794" s="98"/>
    </row>
    <row r="1795" ht="12.75">
      <c r="O1795" s="98"/>
    </row>
    <row r="1796" ht="12.75">
      <c r="O1796" s="98"/>
    </row>
    <row r="1797" ht="12.75">
      <c r="O1797" s="98"/>
    </row>
    <row r="1798" ht="12.75">
      <c r="O1798" s="98"/>
    </row>
    <row r="1799" ht="12.75">
      <c r="O1799" s="98"/>
    </row>
    <row r="1800" ht="12.75">
      <c r="O1800" s="98"/>
    </row>
    <row r="1801" ht="12.75">
      <c r="O1801" s="98"/>
    </row>
    <row r="1802" ht="12.75">
      <c r="O1802" s="98"/>
    </row>
    <row r="1803" ht="12.75">
      <c r="O1803" s="98"/>
    </row>
    <row r="1804" ht="12.75">
      <c r="O1804" s="98"/>
    </row>
    <row r="1805" ht="12.75">
      <c r="O1805" s="98"/>
    </row>
    <row r="1806" ht="12.75">
      <c r="O1806" s="98"/>
    </row>
    <row r="1807" ht="12.75">
      <c r="O1807" s="98"/>
    </row>
    <row r="1808" ht="12.75">
      <c r="O1808" s="98"/>
    </row>
    <row r="1809" ht="12.75">
      <c r="O1809" s="98"/>
    </row>
    <row r="1810" ht="12.75">
      <c r="O1810" s="98"/>
    </row>
    <row r="1811" ht="12.75">
      <c r="O1811" s="98"/>
    </row>
    <row r="1812" ht="12.75">
      <c r="O1812" s="98"/>
    </row>
    <row r="1813" ht="12.75">
      <c r="O1813" s="98"/>
    </row>
    <row r="1814" ht="12.75">
      <c r="O1814" s="98"/>
    </row>
    <row r="1815" ht="12.75">
      <c r="O1815" s="98"/>
    </row>
    <row r="1816" ht="12.75">
      <c r="O1816" s="98"/>
    </row>
    <row r="1817" ht="12.75">
      <c r="O1817" s="98"/>
    </row>
    <row r="1818" ht="12.75">
      <c r="O1818" s="98"/>
    </row>
    <row r="1819" ht="12.75">
      <c r="O1819" s="98"/>
    </row>
    <row r="1820" ht="12.75">
      <c r="O1820" s="98"/>
    </row>
    <row r="1821" ht="12.75">
      <c r="O1821" s="98"/>
    </row>
    <row r="1822" ht="12.75">
      <c r="O1822" s="98"/>
    </row>
    <row r="1823" ht="12.75">
      <c r="O1823" s="98"/>
    </row>
    <row r="1824" ht="12.75">
      <c r="O1824" s="98"/>
    </row>
    <row r="1825" ht="12.75">
      <c r="O1825" s="98"/>
    </row>
    <row r="1826" ht="12.75">
      <c r="O1826" s="98"/>
    </row>
    <row r="1827" ht="12.75">
      <c r="O1827" s="98"/>
    </row>
    <row r="1828" ht="12.75">
      <c r="O1828" s="98"/>
    </row>
    <row r="1829" ht="12.75">
      <c r="O1829" s="98"/>
    </row>
    <row r="1830" ht="12.75">
      <c r="O1830" s="98"/>
    </row>
    <row r="1831" ht="12.75">
      <c r="O1831" s="98"/>
    </row>
    <row r="1832" ht="12.75">
      <c r="O1832" s="98"/>
    </row>
    <row r="1833" ht="12.75">
      <c r="O1833" s="98"/>
    </row>
    <row r="1834" ht="12.75">
      <c r="O1834" s="98"/>
    </row>
    <row r="1835" ht="12.75">
      <c r="O1835" s="98"/>
    </row>
    <row r="1836" ht="12.75">
      <c r="O1836" s="98"/>
    </row>
    <row r="1837" ht="12.75">
      <c r="O1837" s="98"/>
    </row>
    <row r="1838" ht="12.75">
      <c r="O1838" s="98"/>
    </row>
    <row r="1839" ht="12.75">
      <c r="O1839" s="98"/>
    </row>
    <row r="1840" ht="12.75">
      <c r="O1840" s="98"/>
    </row>
    <row r="1841" ht="12.75">
      <c r="O1841" s="98"/>
    </row>
    <row r="1842" ht="12.75">
      <c r="O1842" s="98"/>
    </row>
    <row r="1843" ht="12.75">
      <c r="O1843" s="98"/>
    </row>
    <row r="1844" ht="12.75">
      <c r="O1844" s="98"/>
    </row>
    <row r="1845" ht="12.75">
      <c r="O1845" s="98"/>
    </row>
    <row r="1846" ht="12.75">
      <c r="O1846" s="98"/>
    </row>
    <row r="1847" ht="12.75">
      <c r="O1847" s="98"/>
    </row>
    <row r="1848" ht="12.75">
      <c r="O1848" s="98"/>
    </row>
    <row r="1849" ht="12.75">
      <c r="O1849" s="98"/>
    </row>
    <row r="1850" ht="12.75">
      <c r="O1850" s="98"/>
    </row>
    <row r="1851" ht="12.75">
      <c r="O1851" s="98"/>
    </row>
    <row r="1852" ht="12.75">
      <c r="O1852" s="98"/>
    </row>
    <row r="1853" ht="12.75">
      <c r="O1853" s="98"/>
    </row>
    <row r="1854" ht="12.75">
      <c r="O1854" s="98"/>
    </row>
    <row r="1855" ht="12.75">
      <c r="O1855" s="98"/>
    </row>
    <row r="1856" ht="12.75">
      <c r="O1856" s="98"/>
    </row>
    <row r="1857" ht="12.75">
      <c r="O1857" s="98"/>
    </row>
    <row r="1858" ht="12.75">
      <c r="O1858" s="98"/>
    </row>
    <row r="1859" ht="12.75">
      <c r="O1859" s="98"/>
    </row>
    <row r="1860" ht="12.75">
      <c r="O1860" s="98"/>
    </row>
    <row r="1861" ht="12.75">
      <c r="O1861" s="98"/>
    </row>
    <row r="1862" ht="12.75">
      <c r="O1862" s="98"/>
    </row>
    <row r="1863" ht="12.75">
      <c r="O1863" s="98"/>
    </row>
    <row r="1864" ht="12.75">
      <c r="O1864" s="98"/>
    </row>
    <row r="1865" ht="12.75">
      <c r="O1865" s="98"/>
    </row>
    <row r="1866" ht="12.75">
      <c r="O1866" s="98"/>
    </row>
    <row r="1867" ht="12.75">
      <c r="O1867" s="98"/>
    </row>
    <row r="1868" ht="12.75">
      <c r="O1868" s="98"/>
    </row>
    <row r="1869" ht="12.75">
      <c r="O1869" s="98"/>
    </row>
    <row r="1870" ht="12.75">
      <c r="O1870" s="98"/>
    </row>
    <row r="1871" ht="12.75">
      <c r="O1871" s="98"/>
    </row>
    <row r="1872" ht="12.75">
      <c r="O1872" s="98"/>
    </row>
    <row r="1873" ht="12.75">
      <c r="O1873" s="98"/>
    </row>
    <row r="1874" ht="12.75">
      <c r="O1874" s="98"/>
    </row>
    <row r="1875" ht="12.75">
      <c r="O1875" s="98"/>
    </row>
    <row r="1876" ht="12.75">
      <c r="O1876" s="98"/>
    </row>
    <row r="1877" ht="12.75">
      <c r="O1877" s="98"/>
    </row>
    <row r="1878" ht="12.75">
      <c r="O1878" s="98"/>
    </row>
    <row r="1879" ht="12.75">
      <c r="O1879" s="98"/>
    </row>
    <row r="1880" ht="12.75">
      <c r="O1880" s="98"/>
    </row>
    <row r="1881" ht="12.75">
      <c r="O1881" s="98"/>
    </row>
    <row r="1882" ht="12.75">
      <c r="O1882" s="98"/>
    </row>
    <row r="1883" ht="12.75">
      <c r="O1883" s="98"/>
    </row>
    <row r="1884" ht="12.75">
      <c r="O1884" s="98"/>
    </row>
    <row r="1885" ht="12.75">
      <c r="O1885" s="98"/>
    </row>
    <row r="1886" ht="12.75">
      <c r="O1886" s="98"/>
    </row>
    <row r="1887" ht="12.75">
      <c r="O1887" s="98"/>
    </row>
    <row r="1888" ht="12.75">
      <c r="O1888" s="98"/>
    </row>
    <row r="1889" ht="12.75">
      <c r="O1889" s="98"/>
    </row>
    <row r="1890" ht="12.75">
      <c r="O1890" s="98"/>
    </row>
    <row r="1891" ht="12.75">
      <c r="O1891" s="98"/>
    </row>
    <row r="1892" ht="12.75">
      <c r="O1892" s="98"/>
    </row>
    <row r="1893" ht="12.75">
      <c r="O1893" s="98"/>
    </row>
    <row r="1894" ht="12.75">
      <c r="O1894" s="98"/>
    </row>
    <row r="1895" ht="12.75">
      <c r="O1895" s="98"/>
    </row>
    <row r="1896" ht="12.75">
      <c r="O1896" s="98"/>
    </row>
    <row r="1897" ht="12.75">
      <c r="O1897" s="98"/>
    </row>
    <row r="1898" ht="12.75">
      <c r="O1898" s="98"/>
    </row>
    <row r="1899" ht="12.75">
      <c r="O1899" s="98"/>
    </row>
    <row r="1900" ht="12.75">
      <c r="O1900" s="98"/>
    </row>
    <row r="1901" ht="12.75">
      <c r="O1901" s="98"/>
    </row>
    <row r="1902" ht="12.75">
      <c r="O1902" s="98"/>
    </row>
    <row r="1903" ht="12.75">
      <c r="O1903" s="98"/>
    </row>
    <row r="1904" ht="12.75">
      <c r="O1904" s="98"/>
    </row>
    <row r="1905" ht="12.75">
      <c r="O1905" s="98"/>
    </row>
    <row r="1906" ht="12.75">
      <c r="O1906" s="98"/>
    </row>
    <row r="1907" ht="12.75">
      <c r="O1907" s="98"/>
    </row>
    <row r="1908" ht="12.75">
      <c r="O1908" s="98"/>
    </row>
    <row r="1909" ht="12.75">
      <c r="O1909" s="98"/>
    </row>
    <row r="1910" ht="12.75">
      <c r="O1910" s="98"/>
    </row>
    <row r="1911" ht="12.75">
      <c r="O1911" s="98"/>
    </row>
    <row r="1912" ht="12.75">
      <c r="O1912" s="98"/>
    </row>
    <row r="1913" ht="12.75">
      <c r="O1913" s="98"/>
    </row>
    <row r="1914" ht="12.75">
      <c r="O1914" s="98"/>
    </row>
    <row r="1915" ht="12.75">
      <c r="O1915" s="98"/>
    </row>
    <row r="1916" ht="12.75">
      <c r="O1916" s="98"/>
    </row>
    <row r="1917" ht="12.75">
      <c r="O1917" s="98"/>
    </row>
    <row r="1918" ht="12.75">
      <c r="O1918" s="98"/>
    </row>
    <row r="1919" ht="12.75">
      <c r="O1919" s="98"/>
    </row>
    <row r="1920" ht="12.75">
      <c r="O1920" s="98"/>
    </row>
    <row r="1921" ht="12.75">
      <c r="O1921" s="98"/>
    </row>
    <row r="1922" ht="12.75">
      <c r="O1922" s="98"/>
    </row>
    <row r="1923" ht="12.75">
      <c r="O1923" s="98"/>
    </row>
    <row r="1924" ht="12.75">
      <c r="O1924" s="98"/>
    </row>
    <row r="1925" ht="12.75">
      <c r="O1925" s="98"/>
    </row>
    <row r="1926" ht="12.75">
      <c r="O1926" s="98"/>
    </row>
    <row r="1927" ht="12.75">
      <c r="O1927" s="98"/>
    </row>
    <row r="1928" ht="12.75">
      <c r="O1928" s="98"/>
    </row>
    <row r="1929" ht="12.75">
      <c r="O1929" s="98"/>
    </row>
    <row r="1930" ht="12.75">
      <c r="O1930" s="98"/>
    </row>
    <row r="1931" ht="12.75">
      <c r="O1931" s="98"/>
    </row>
    <row r="1932" ht="12.75">
      <c r="O1932" s="98"/>
    </row>
    <row r="1933" ht="12.75">
      <c r="O1933" s="98"/>
    </row>
    <row r="1934" ht="12.75">
      <c r="O1934" s="98"/>
    </row>
    <row r="1935" ht="12.75">
      <c r="O1935" s="98"/>
    </row>
    <row r="1936" ht="12.75">
      <c r="O1936" s="98"/>
    </row>
    <row r="1937" ht="12.75">
      <c r="O1937" s="98"/>
    </row>
    <row r="1938" ht="12.75">
      <c r="O1938" s="98"/>
    </row>
    <row r="1939" ht="12.75">
      <c r="O1939" s="98"/>
    </row>
    <row r="1940" ht="12.75">
      <c r="O1940" s="98"/>
    </row>
    <row r="1941" ht="12.75">
      <c r="O1941" s="98"/>
    </row>
    <row r="1942" ht="12.75">
      <c r="O1942" s="98"/>
    </row>
    <row r="1943" ht="12.75">
      <c r="O1943" s="98"/>
    </row>
    <row r="1944" ht="12.75">
      <c r="O1944" s="98"/>
    </row>
    <row r="1945" ht="12.75">
      <c r="O1945" s="98"/>
    </row>
    <row r="1946" ht="12.75">
      <c r="O1946" s="98"/>
    </row>
    <row r="1947" ht="12.75">
      <c r="O1947" s="98"/>
    </row>
    <row r="1948" ht="12.75">
      <c r="O1948" s="98"/>
    </row>
    <row r="1949" ht="12.75">
      <c r="O1949" s="98"/>
    </row>
    <row r="1950" ht="12.75">
      <c r="O1950" s="98"/>
    </row>
    <row r="1951" ht="12.75">
      <c r="O1951" s="98"/>
    </row>
    <row r="1952" ht="12.75">
      <c r="O1952" s="98"/>
    </row>
    <row r="1953" ht="12.75">
      <c r="O1953" s="98"/>
    </row>
    <row r="1954" ht="12.75">
      <c r="O1954" s="98"/>
    </row>
    <row r="1955" ht="12.75">
      <c r="O1955" s="98"/>
    </row>
    <row r="1956" ht="12.75">
      <c r="O1956" s="98"/>
    </row>
    <row r="1957" ht="12.75">
      <c r="O1957" s="98"/>
    </row>
    <row r="1958" ht="12.75">
      <c r="O1958" s="98"/>
    </row>
    <row r="1959" ht="12.75">
      <c r="O1959" s="98"/>
    </row>
    <row r="1960" ht="12.75">
      <c r="O1960" s="98"/>
    </row>
    <row r="1961" ht="12.75">
      <c r="O1961" s="98"/>
    </row>
    <row r="1962" ht="12.75">
      <c r="O1962" s="98"/>
    </row>
    <row r="1963" ht="12.75">
      <c r="O1963" s="98"/>
    </row>
    <row r="1964" ht="12.75">
      <c r="O1964" s="98"/>
    </row>
    <row r="1965" ht="12.75">
      <c r="O1965" s="98"/>
    </row>
    <row r="1966" ht="12.75">
      <c r="O1966" s="98"/>
    </row>
    <row r="1967" ht="12.75">
      <c r="O1967" s="98"/>
    </row>
    <row r="1968" ht="12.75">
      <c r="O1968" s="98"/>
    </row>
    <row r="1969" ht="12.75">
      <c r="O1969" s="98"/>
    </row>
    <row r="1970" ht="12.75">
      <c r="O1970" s="98"/>
    </row>
    <row r="1971" ht="12.75">
      <c r="O1971" s="98"/>
    </row>
    <row r="1972" ht="12.75">
      <c r="O1972" s="98"/>
    </row>
    <row r="1973" ht="12.75">
      <c r="O1973" s="98"/>
    </row>
    <row r="1974" ht="12.75">
      <c r="O1974" s="98"/>
    </row>
    <row r="1975" ht="12.75">
      <c r="O1975" s="98"/>
    </row>
    <row r="1976" ht="12.75">
      <c r="O1976" s="98"/>
    </row>
    <row r="1977" ht="12.75">
      <c r="O1977" s="98"/>
    </row>
    <row r="1978" ht="12.75">
      <c r="O1978" s="98"/>
    </row>
    <row r="1979" ht="12.75">
      <c r="O1979" s="98"/>
    </row>
    <row r="1980" ht="12.75">
      <c r="O1980" s="98"/>
    </row>
    <row r="1981" ht="12.75">
      <c r="O1981" s="98"/>
    </row>
    <row r="1982" ht="12.75">
      <c r="O1982" s="98"/>
    </row>
    <row r="1983" ht="12.75">
      <c r="O1983" s="98"/>
    </row>
    <row r="1984" ht="12.75">
      <c r="O1984" s="98"/>
    </row>
    <row r="1985" ht="12.75">
      <c r="O1985" s="98"/>
    </row>
    <row r="1986" ht="12.75">
      <c r="O1986" s="98"/>
    </row>
    <row r="1987" ht="12.75">
      <c r="O1987" s="98"/>
    </row>
    <row r="1988" ht="12.75">
      <c r="O1988" s="98"/>
    </row>
    <row r="1989" ht="12.75">
      <c r="O1989" s="98"/>
    </row>
    <row r="1990" ht="12.75">
      <c r="O1990" s="98"/>
    </row>
    <row r="1991" ht="12.75">
      <c r="O1991" s="98"/>
    </row>
    <row r="1992" ht="12.75">
      <c r="O1992" s="98"/>
    </row>
    <row r="1993" ht="12.75">
      <c r="O1993" s="98"/>
    </row>
    <row r="1994" ht="12.75">
      <c r="O1994" s="98"/>
    </row>
    <row r="1995" ht="12.75">
      <c r="O1995" s="98"/>
    </row>
    <row r="1996" ht="12.75">
      <c r="O1996" s="98"/>
    </row>
    <row r="1997" ht="12.75">
      <c r="O1997" s="98"/>
    </row>
    <row r="1998" ht="12.75">
      <c r="O1998" s="98"/>
    </row>
    <row r="1999" ht="12.75">
      <c r="O1999" s="98"/>
    </row>
    <row r="2000" ht="12.75">
      <c r="O2000" s="98"/>
    </row>
    <row r="2001" ht="12.75">
      <c r="O2001" s="98"/>
    </row>
    <row r="2002" ht="12.75">
      <c r="O2002" s="98"/>
    </row>
    <row r="2003" ht="12.75">
      <c r="O2003" s="98"/>
    </row>
    <row r="2004" ht="12.75">
      <c r="O2004" s="98"/>
    </row>
    <row r="2005" ht="12.75">
      <c r="O2005" s="98"/>
    </row>
    <row r="2006" ht="12.75">
      <c r="O2006" s="98"/>
    </row>
    <row r="2007" ht="12.75">
      <c r="O2007" s="98"/>
    </row>
    <row r="2008" ht="12.75">
      <c r="O2008" s="98"/>
    </row>
    <row r="2009" ht="12.75">
      <c r="O2009" s="98"/>
    </row>
    <row r="2010" ht="12.75">
      <c r="O2010" s="98"/>
    </row>
    <row r="2011" ht="12.75">
      <c r="O2011" s="98"/>
    </row>
    <row r="2012" ht="12.75">
      <c r="O2012" s="98"/>
    </row>
    <row r="2013" ht="12.75">
      <c r="O2013" s="98"/>
    </row>
    <row r="2014" ht="12.75">
      <c r="O2014" s="98"/>
    </row>
    <row r="2015" ht="12.75">
      <c r="O2015" s="98"/>
    </row>
    <row r="2016" ht="12.75">
      <c r="O2016" s="98"/>
    </row>
    <row r="2017" ht="12.75">
      <c r="O2017" s="98"/>
    </row>
    <row r="2018" ht="12.75">
      <c r="O2018" s="98"/>
    </row>
    <row r="2019" ht="12.75">
      <c r="O2019" s="98"/>
    </row>
    <row r="2020" ht="12.75">
      <c r="O2020" s="98"/>
    </row>
    <row r="2021" ht="12.75">
      <c r="O2021" s="98"/>
    </row>
    <row r="2022" ht="12.75">
      <c r="O2022" s="98"/>
    </row>
    <row r="2023" ht="12.75">
      <c r="O2023" s="98"/>
    </row>
    <row r="2024" ht="12.75">
      <c r="O2024" s="98"/>
    </row>
    <row r="2025" ht="12.75">
      <c r="O2025" s="98"/>
    </row>
    <row r="2026" ht="12.75">
      <c r="O2026" s="98"/>
    </row>
    <row r="2027" ht="12.75">
      <c r="O2027" s="98"/>
    </row>
    <row r="2028" ht="12.75">
      <c r="O2028" s="98"/>
    </row>
    <row r="2029" ht="12.75">
      <c r="O2029" s="98"/>
    </row>
    <row r="2030" ht="12.75">
      <c r="O2030" s="98"/>
    </row>
    <row r="2031" ht="12.75">
      <c r="O2031" s="98"/>
    </row>
    <row r="2032" ht="12.75">
      <c r="O2032" s="98"/>
    </row>
    <row r="2033" ht="12.75">
      <c r="O2033" s="98"/>
    </row>
    <row r="2034" ht="12.75">
      <c r="O2034" s="98"/>
    </row>
    <row r="2035" ht="12.75">
      <c r="O2035" s="98"/>
    </row>
    <row r="2036" ht="12.75">
      <c r="O2036" s="98"/>
    </row>
    <row r="2037" ht="12.75">
      <c r="O2037" s="98"/>
    </row>
    <row r="2038" ht="12.75">
      <c r="O2038" s="98"/>
    </row>
    <row r="2039" ht="12.75">
      <c r="O2039" s="98"/>
    </row>
    <row r="2040" ht="12.75">
      <c r="O2040" s="98"/>
    </row>
    <row r="2041" ht="12.75">
      <c r="O2041" s="98"/>
    </row>
    <row r="2042" ht="12.75">
      <c r="O2042" s="98"/>
    </row>
    <row r="2043" ht="12.75">
      <c r="O2043" s="98"/>
    </row>
    <row r="2044" ht="12.75">
      <c r="O2044" s="98"/>
    </row>
    <row r="2045" ht="12.75">
      <c r="O2045" s="98"/>
    </row>
    <row r="2046" ht="12.75">
      <c r="O2046" s="98"/>
    </row>
    <row r="2047" ht="12.75">
      <c r="O2047" s="98"/>
    </row>
    <row r="2048" ht="12.75">
      <c r="O2048" s="98"/>
    </row>
    <row r="2049" ht="12.75">
      <c r="O2049" s="98"/>
    </row>
    <row r="2050" ht="12.75">
      <c r="O2050" s="98"/>
    </row>
    <row r="2051" ht="12.75">
      <c r="O2051" s="98"/>
    </row>
    <row r="2052" ht="12.75">
      <c r="O2052" s="98"/>
    </row>
    <row r="2053" ht="12.75">
      <c r="O2053" s="98"/>
    </row>
    <row r="2054" ht="12.75">
      <c r="O2054" s="98"/>
    </row>
    <row r="2055" ht="12.75">
      <c r="O2055" s="98"/>
    </row>
    <row r="2056" ht="12.75">
      <c r="O2056" s="98"/>
    </row>
    <row r="2057" ht="12.75">
      <c r="O2057" s="98"/>
    </row>
    <row r="2058" ht="12.75">
      <c r="O2058" s="98"/>
    </row>
    <row r="2059" ht="12.75">
      <c r="O2059" s="98"/>
    </row>
    <row r="2060" ht="12.75">
      <c r="O2060" s="98"/>
    </row>
    <row r="2061" ht="12.75">
      <c r="O2061" s="98"/>
    </row>
    <row r="2062" ht="12.75">
      <c r="O2062" s="98"/>
    </row>
    <row r="2063" ht="12.75">
      <c r="O2063" s="98"/>
    </row>
    <row r="2064" ht="12.75">
      <c r="O2064" s="98"/>
    </row>
    <row r="2065" ht="12.75">
      <c r="O2065" s="98"/>
    </row>
    <row r="2066" ht="12.75">
      <c r="O2066" s="98"/>
    </row>
    <row r="2067" ht="12.75">
      <c r="O2067" s="98"/>
    </row>
    <row r="2068" ht="12.75">
      <c r="O2068" s="98"/>
    </row>
    <row r="2069" ht="12.75">
      <c r="O2069" s="98"/>
    </row>
    <row r="2070" ht="12.75">
      <c r="O2070" s="98"/>
    </row>
    <row r="2071" ht="12.75">
      <c r="O2071" s="98"/>
    </row>
    <row r="2072" ht="12.75">
      <c r="O2072" s="98"/>
    </row>
    <row r="2073" ht="12.75">
      <c r="O2073" s="98"/>
    </row>
    <row r="2074" ht="12.75">
      <c r="O2074" s="98"/>
    </row>
    <row r="2075" ht="12.75">
      <c r="O2075" s="98"/>
    </row>
    <row r="2076" ht="12.75">
      <c r="O2076" s="98"/>
    </row>
    <row r="2077" ht="12.75">
      <c r="O2077" s="98"/>
    </row>
  </sheetData>
  <mergeCells count="23">
    <mergeCell ref="A493:B493"/>
    <mergeCell ref="A489:B489"/>
    <mergeCell ref="A490:B490"/>
    <mergeCell ref="A491:B491"/>
    <mergeCell ref="A492:B492"/>
    <mergeCell ref="A485:B485"/>
    <mergeCell ref="A486:B486"/>
    <mergeCell ref="A487:B487"/>
    <mergeCell ref="A488:B488"/>
    <mergeCell ref="C5:O5"/>
    <mergeCell ref="A479:B479"/>
    <mergeCell ref="A481:B481"/>
    <mergeCell ref="A484:B484"/>
    <mergeCell ref="H484:I484"/>
    <mergeCell ref="H485:I485"/>
    <mergeCell ref="H486:I486"/>
    <mergeCell ref="H487:I487"/>
    <mergeCell ref="H488:I488"/>
    <mergeCell ref="H493:I493"/>
    <mergeCell ref="H489:I489"/>
    <mergeCell ref="H490:I490"/>
    <mergeCell ref="H491:I491"/>
    <mergeCell ref="H492:I492"/>
  </mergeCells>
  <printOptions horizontalCentered="1" verticalCentered="1"/>
  <pageMargins left="0.1968503937007874" right="0.1968503937007874" top="0.35433070866141736" bottom="1.1811023622047245" header="0.1968503937007874" footer="0.9055118110236221"/>
  <pageSetup fitToHeight="18" fitToWidth="1" horizontalDpi="300" verticalDpi="300" orientation="landscape" paperSize="8" scale="51" r:id="rId1"/>
  <headerFooter alignWithMargins="0">
    <oddHeader xml:space="preserve">&amp;L&amp;"Arial,Grassetto"&amp;18Ufficio Scolastico Regionale per l'Emilia-Romagna </oddHeader>
    <oddFooter>&amp;LPer accettazione:
TIMBRO E FIRMA LEGGIBILE DELL'IMPRESA&amp;CDATA
______________&amp;RPag. &amp;P di &amp;N</oddFooter>
  </headerFooter>
  <rowBreaks count="9" manualBreakCount="9">
    <brk id="173" max="255" man="1"/>
    <brk id="199" max="255" man="1"/>
    <brk id="223" max="255" man="1"/>
    <brk id="276" max="255" man="1"/>
    <brk id="320" max="255" man="1"/>
    <brk id="328" max="255" man="1"/>
    <brk id="421" max="255" man="1"/>
    <brk id="467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areafinanziaria</cp:lastModifiedBy>
  <cp:lastPrinted>2006-04-11T13:58:27Z</cp:lastPrinted>
  <dcterms:created xsi:type="dcterms:W3CDTF">2005-03-16T14:16:41Z</dcterms:created>
  <dcterms:modified xsi:type="dcterms:W3CDTF">2006-04-11T14:00:43Z</dcterms:modified>
  <cp:category/>
  <cp:version/>
  <cp:contentType/>
  <cp:contentStatus/>
  <cp:revision>1</cp:revision>
</cp:coreProperties>
</file>